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camerondyal/Downloads/"/>
    </mc:Choice>
  </mc:AlternateContent>
  <xr:revisionPtr revIDLastSave="0" documentId="13_ncr:1_{D14BAAE9-4395-2046-9771-4343C8FD2E50}" xr6:coauthVersionLast="47" xr6:coauthVersionMax="47" xr10:uidLastSave="{00000000-0000-0000-0000-000000000000}"/>
  <bookViews>
    <workbookView xWindow="0" yWindow="20" windowWidth="28800" windowHeight="18000" activeTab="2" xr2:uid="{00000000-000D-0000-FFFF-FFFF00000000}"/>
  </bookViews>
  <sheets>
    <sheet name="PTC_TaxabilityMatrix" sheetId="2" state="hidden" r:id="rId1"/>
    <sheet name="5.2025 PTC_TaxabilityMatrix" sheetId="3" state="hidden" r:id="rId2"/>
    <sheet name="PTC_CustomRequest"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4" l="1"/>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B30" i="3"/>
  <c r="D26" i="3"/>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DE84" i="2"/>
  <c r="DD84" i="2"/>
  <c r="DC84" i="2"/>
  <c r="DB84" i="2"/>
  <c r="DA84" i="2"/>
  <c r="CZ84" i="2"/>
  <c r="CY84" i="2"/>
  <c r="CX84" i="2"/>
  <c r="CW84" i="2"/>
  <c r="CV84" i="2"/>
  <c r="CU84" i="2"/>
  <c r="CT84" i="2"/>
  <c r="CS84" i="2"/>
  <c r="CR84" i="2"/>
  <c r="CQ84" i="2"/>
  <c r="CP84" i="2"/>
  <c r="CO84" i="2"/>
  <c r="CN84" i="2"/>
  <c r="CM84" i="2"/>
  <c r="CL84" i="2"/>
  <c r="CK84" i="2"/>
  <c r="CJ84" i="2"/>
  <c r="CI84" i="2"/>
  <c r="CH84" i="2"/>
  <c r="CG84" i="2"/>
  <c r="CF84" i="2"/>
  <c r="CE84" i="2"/>
  <c r="CD84" i="2"/>
  <c r="CC84" i="2"/>
  <c r="CB84" i="2"/>
  <c r="CA84" i="2"/>
  <c r="BZ84" i="2"/>
  <c r="BY84" i="2"/>
  <c r="BX84" i="2"/>
  <c r="BW84" i="2"/>
  <c r="BV84" i="2"/>
  <c r="BU84" i="2"/>
  <c r="BT84" i="2"/>
  <c r="BS84" i="2"/>
  <c r="BR84" i="2"/>
  <c r="BQ84" i="2"/>
  <c r="BP84" i="2"/>
  <c r="BO84" i="2"/>
  <c r="BN84" i="2"/>
  <c r="BM84" i="2"/>
  <c r="BL84" i="2"/>
  <c r="BK84" i="2"/>
  <c r="BJ84" i="2"/>
  <c r="BI84" i="2"/>
  <c r="BH84" i="2"/>
  <c r="BG84" i="2"/>
  <c r="BF84" i="2"/>
  <c r="BE84" i="2"/>
  <c r="BD84" i="2"/>
  <c r="BC84" i="2"/>
  <c r="BB84" i="2"/>
  <c r="BA84" i="2"/>
  <c r="AZ84" i="2"/>
  <c r="AY84" i="2"/>
  <c r="AX84" i="2"/>
  <c r="AW84" i="2"/>
  <c r="AV84" i="2"/>
  <c r="AU84" i="2"/>
  <c r="AT84" i="2"/>
  <c r="AS84" i="2"/>
  <c r="AR84" i="2"/>
  <c r="AQ84" i="2"/>
  <c r="AP84" i="2"/>
  <c r="AO84" i="2"/>
  <c r="AN84" i="2"/>
  <c r="AM84" i="2"/>
  <c r="AL84" i="2"/>
  <c r="AK84" i="2"/>
  <c r="AJ84" i="2"/>
  <c r="AI84" i="2"/>
  <c r="AH84" i="2"/>
  <c r="AG84" i="2"/>
  <c r="AF84" i="2"/>
  <c r="AE84" i="2"/>
  <c r="AD84" i="2"/>
  <c r="AC84" i="2"/>
  <c r="AB84" i="2"/>
  <c r="AA84" i="2"/>
  <c r="Z84" i="2"/>
  <c r="Y84" i="2"/>
  <c r="X84" i="2"/>
  <c r="W84" i="2"/>
  <c r="V84" i="2"/>
  <c r="U84" i="2"/>
  <c r="T84" i="2"/>
  <c r="S84" i="2"/>
  <c r="R84" i="2"/>
  <c r="Q84" i="2"/>
  <c r="P84" i="2"/>
  <c r="O84" i="2"/>
  <c r="N84" i="2"/>
  <c r="M84" i="2"/>
  <c r="L84" i="2"/>
  <c r="K84" i="2"/>
  <c r="J84" i="2"/>
  <c r="I84" i="2"/>
  <c r="H84" i="2"/>
  <c r="G84" i="2"/>
  <c r="F84" i="2"/>
  <c r="E84" i="2"/>
  <c r="D84" i="2"/>
  <c r="C84" i="2"/>
  <c r="B84" i="2"/>
  <c r="DE83" i="2"/>
  <c r="DD83" i="2"/>
  <c r="DC83" i="2"/>
  <c r="DB83" i="2"/>
  <c r="DA83" i="2"/>
  <c r="CZ83" i="2"/>
  <c r="CY83" i="2"/>
  <c r="CX83" i="2"/>
  <c r="CW83" i="2"/>
  <c r="CV83" i="2"/>
  <c r="CU83" i="2"/>
  <c r="CT83" i="2"/>
  <c r="CS83" i="2"/>
  <c r="CR83" i="2"/>
  <c r="CQ83" i="2"/>
  <c r="CP83" i="2"/>
  <c r="CO83" i="2"/>
  <c r="CN83" i="2"/>
  <c r="CM83" i="2"/>
  <c r="CL83" i="2"/>
  <c r="CK83" i="2"/>
  <c r="CJ83" i="2"/>
  <c r="CI83" i="2"/>
  <c r="CH83" i="2"/>
  <c r="CG83" i="2"/>
  <c r="CF83" i="2"/>
  <c r="CE83" i="2"/>
  <c r="CD83" i="2"/>
  <c r="CC83" i="2"/>
  <c r="CB83" i="2"/>
  <c r="CA83" i="2"/>
  <c r="BZ83" i="2"/>
  <c r="BY83" i="2"/>
  <c r="BX83" i="2"/>
  <c r="BW83" i="2"/>
  <c r="BV83" i="2"/>
  <c r="BU83" i="2"/>
  <c r="BT83" i="2"/>
  <c r="BS83" i="2"/>
  <c r="BR83" i="2"/>
  <c r="BQ83" i="2"/>
  <c r="BP83" i="2"/>
  <c r="BO83" i="2"/>
  <c r="BN83" i="2"/>
  <c r="BM83" i="2"/>
  <c r="BL83" i="2"/>
  <c r="BK83" i="2"/>
  <c r="BJ83" i="2"/>
  <c r="BI83" i="2"/>
  <c r="BH83" i="2"/>
  <c r="BG83" i="2"/>
  <c r="BF83" i="2"/>
  <c r="BE83" i="2"/>
  <c r="BD83" i="2"/>
  <c r="BC83" i="2"/>
  <c r="BB83" i="2"/>
  <c r="BA83" i="2"/>
  <c r="AZ83" i="2"/>
  <c r="AY83" i="2"/>
  <c r="AX83" i="2"/>
  <c r="AW83" i="2"/>
  <c r="AV83" i="2"/>
  <c r="AU83" i="2"/>
  <c r="AT83" i="2"/>
  <c r="AS83" i="2"/>
  <c r="AR83" i="2"/>
  <c r="AQ83" i="2"/>
  <c r="AP83" i="2"/>
  <c r="AO83" i="2"/>
  <c r="AN83" i="2"/>
  <c r="AM83" i="2"/>
  <c r="AL83" i="2"/>
  <c r="AK83" i="2"/>
  <c r="AJ83" i="2"/>
  <c r="AI83" i="2"/>
  <c r="AH83" i="2"/>
  <c r="AG83" i="2"/>
  <c r="AF83" i="2"/>
  <c r="AE83" i="2"/>
  <c r="AD83" i="2"/>
  <c r="AC83" i="2"/>
  <c r="AB83" i="2"/>
  <c r="AA83" i="2"/>
  <c r="Z83" i="2"/>
  <c r="Y83" i="2"/>
  <c r="X83" i="2"/>
  <c r="W83" i="2"/>
  <c r="V83" i="2"/>
  <c r="U83" i="2"/>
  <c r="T83" i="2"/>
  <c r="S83" i="2"/>
  <c r="R83" i="2"/>
  <c r="Q83" i="2"/>
  <c r="P83" i="2"/>
  <c r="O83" i="2"/>
  <c r="N83" i="2"/>
  <c r="M83" i="2"/>
  <c r="L83" i="2"/>
  <c r="K83" i="2"/>
  <c r="J83" i="2"/>
  <c r="I83" i="2"/>
  <c r="H83" i="2"/>
  <c r="G83" i="2"/>
  <c r="F83" i="2"/>
  <c r="E83" i="2"/>
  <c r="D83" i="2"/>
  <c r="C83" i="2"/>
  <c r="B83" i="2"/>
  <c r="DE82" i="2"/>
  <c r="DD82" i="2"/>
  <c r="DC82" i="2"/>
  <c r="DB82" i="2"/>
  <c r="DA82" i="2"/>
  <c r="CZ82" i="2"/>
  <c r="CY82" i="2"/>
  <c r="CX82" i="2"/>
  <c r="CW82" i="2"/>
  <c r="CV82" i="2"/>
  <c r="CU82" i="2"/>
  <c r="CT82" i="2"/>
  <c r="CS82" i="2"/>
  <c r="CR82" i="2"/>
  <c r="CQ82" i="2"/>
  <c r="CP82" i="2"/>
  <c r="CO82" i="2"/>
  <c r="CN82" i="2"/>
  <c r="CM82" i="2"/>
  <c r="CL82" i="2"/>
  <c r="CK82" i="2"/>
  <c r="CJ82" i="2"/>
  <c r="CI82" i="2"/>
  <c r="CH82" i="2"/>
  <c r="CG82" i="2"/>
  <c r="CF82" i="2"/>
  <c r="CE82" i="2"/>
  <c r="CD82" i="2"/>
  <c r="CC82" i="2"/>
  <c r="CB82" i="2"/>
  <c r="CA82" i="2"/>
  <c r="BZ82" i="2"/>
  <c r="BY82" i="2"/>
  <c r="BX82" i="2"/>
  <c r="BW82" i="2"/>
  <c r="BV82" i="2"/>
  <c r="BU82" i="2"/>
  <c r="BT82" i="2"/>
  <c r="BS82" i="2"/>
  <c r="BR82" i="2"/>
  <c r="BQ82" i="2"/>
  <c r="BP82" i="2"/>
  <c r="BO82" i="2"/>
  <c r="BN82" i="2"/>
  <c r="BM82" i="2"/>
  <c r="BL82" i="2"/>
  <c r="BK82" i="2"/>
  <c r="BJ82" i="2"/>
  <c r="BI82" i="2"/>
  <c r="BH82" i="2"/>
  <c r="BG82" i="2"/>
  <c r="BF82" i="2"/>
  <c r="BE82" i="2"/>
  <c r="BD82" i="2"/>
  <c r="BC82" i="2"/>
  <c r="BB82" i="2"/>
  <c r="BA82" i="2"/>
  <c r="AZ82" i="2"/>
  <c r="AY82" i="2"/>
  <c r="AX82" i="2"/>
  <c r="AW82" i="2"/>
  <c r="AV82" i="2"/>
  <c r="AU82" i="2"/>
  <c r="AT82" i="2"/>
  <c r="AS82" i="2"/>
  <c r="AR82" i="2"/>
  <c r="AQ82" i="2"/>
  <c r="AP82" i="2"/>
  <c r="AO82" i="2"/>
  <c r="AN82" i="2"/>
  <c r="AM82" i="2"/>
  <c r="AL82" i="2"/>
  <c r="AK82" i="2"/>
  <c r="AJ82" i="2"/>
  <c r="AI82" i="2"/>
  <c r="AH82" i="2"/>
  <c r="AG82" i="2"/>
  <c r="AF82" i="2"/>
  <c r="AE82" i="2"/>
  <c r="AD82" i="2"/>
  <c r="AC82" i="2"/>
  <c r="AB82" i="2"/>
  <c r="AA82" i="2"/>
  <c r="Z82" i="2"/>
  <c r="Y82" i="2"/>
  <c r="X82" i="2"/>
  <c r="W82" i="2"/>
  <c r="V82" i="2"/>
  <c r="U82" i="2"/>
  <c r="T82" i="2"/>
  <c r="S82" i="2"/>
  <c r="R82" i="2"/>
  <c r="Q82" i="2"/>
  <c r="P82" i="2"/>
  <c r="O82" i="2"/>
  <c r="N82" i="2"/>
  <c r="M82" i="2"/>
  <c r="L82" i="2"/>
  <c r="K82" i="2"/>
  <c r="J82" i="2"/>
  <c r="I82" i="2"/>
  <c r="H82" i="2"/>
  <c r="G82" i="2"/>
  <c r="F82" i="2"/>
  <c r="E82" i="2"/>
  <c r="D82" i="2"/>
  <c r="C82" i="2"/>
  <c r="B82" i="2"/>
  <c r="DE81" i="2"/>
  <c r="DD81" i="2"/>
  <c r="DC81" i="2"/>
  <c r="DB81" i="2"/>
  <c r="DA81" i="2"/>
  <c r="CZ81" i="2"/>
  <c r="CY81" i="2"/>
  <c r="CX81" i="2"/>
  <c r="CW81" i="2"/>
  <c r="CV81" i="2"/>
  <c r="CU81" i="2"/>
  <c r="CT81" i="2"/>
  <c r="CS81" i="2"/>
  <c r="CR81" i="2"/>
  <c r="CQ81" i="2"/>
  <c r="CP81" i="2"/>
  <c r="CO81" i="2"/>
  <c r="CN81" i="2"/>
  <c r="CM81" i="2"/>
  <c r="CL81" i="2"/>
  <c r="CK81" i="2"/>
  <c r="CJ81" i="2"/>
  <c r="CI81" i="2"/>
  <c r="CH81" i="2"/>
  <c r="CG81" i="2"/>
  <c r="CF81" i="2"/>
  <c r="CE81" i="2"/>
  <c r="CD81" i="2"/>
  <c r="CC81" i="2"/>
  <c r="CB81" i="2"/>
  <c r="CA81" i="2"/>
  <c r="BZ81" i="2"/>
  <c r="BY81" i="2"/>
  <c r="BX81" i="2"/>
  <c r="BW81" i="2"/>
  <c r="BV81" i="2"/>
  <c r="BU81" i="2"/>
  <c r="BT81" i="2"/>
  <c r="BS81" i="2"/>
  <c r="BR81" i="2"/>
  <c r="BQ81" i="2"/>
  <c r="BP81" i="2"/>
  <c r="BO81" i="2"/>
  <c r="BN81" i="2"/>
  <c r="BM81" i="2"/>
  <c r="BL81" i="2"/>
  <c r="BK81" i="2"/>
  <c r="BJ81" i="2"/>
  <c r="BI81" i="2"/>
  <c r="BH81" i="2"/>
  <c r="BG81" i="2"/>
  <c r="BF81" i="2"/>
  <c r="BE81" i="2"/>
  <c r="BD81" i="2"/>
  <c r="BC81" i="2"/>
  <c r="BB81" i="2"/>
  <c r="BA81" i="2"/>
  <c r="AZ81" i="2"/>
  <c r="AY81" i="2"/>
  <c r="AX81" i="2"/>
  <c r="AW81" i="2"/>
  <c r="AV81" i="2"/>
  <c r="AU81" i="2"/>
  <c r="AT81" i="2"/>
  <c r="AS81" i="2"/>
  <c r="AR81" i="2"/>
  <c r="AQ81" i="2"/>
  <c r="AP81" i="2"/>
  <c r="AO81" i="2"/>
  <c r="AN81" i="2"/>
  <c r="AM81" i="2"/>
  <c r="AL81" i="2"/>
  <c r="AK81" i="2"/>
  <c r="AJ81" i="2"/>
  <c r="AI81" i="2"/>
  <c r="AH81" i="2"/>
  <c r="AG81" i="2"/>
  <c r="AF81" i="2"/>
  <c r="AE81" i="2"/>
  <c r="AD81" i="2"/>
  <c r="AC81" i="2"/>
  <c r="AB81" i="2"/>
  <c r="AA81" i="2"/>
  <c r="Z81" i="2"/>
  <c r="Y81" i="2"/>
  <c r="X81" i="2"/>
  <c r="W81" i="2"/>
  <c r="V81" i="2"/>
  <c r="U81" i="2"/>
  <c r="T81" i="2"/>
  <c r="S81" i="2"/>
  <c r="R81" i="2"/>
  <c r="Q81" i="2"/>
  <c r="P81" i="2"/>
  <c r="O81" i="2"/>
  <c r="N81" i="2"/>
  <c r="M81" i="2"/>
  <c r="L81" i="2"/>
  <c r="K81" i="2"/>
  <c r="J81" i="2"/>
  <c r="I81" i="2"/>
  <c r="H81" i="2"/>
  <c r="G81" i="2"/>
  <c r="F81" i="2"/>
  <c r="E81" i="2"/>
  <c r="D81" i="2"/>
  <c r="C81" i="2"/>
  <c r="B81" i="2"/>
  <c r="DE80" i="2"/>
  <c r="DD80" i="2"/>
  <c r="DC80" i="2"/>
  <c r="DB80" i="2"/>
  <c r="DA80" i="2"/>
  <c r="CZ80" i="2"/>
  <c r="CY80" i="2"/>
  <c r="CX80" i="2"/>
  <c r="CW80" i="2"/>
  <c r="CV80" i="2"/>
  <c r="CU80" i="2"/>
  <c r="CT80" i="2"/>
  <c r="CS80" i="2"/>
  <c r="CR80" i="2"/>
  <c r="CQ80" i="2"/>
  <c r="CP80" i="2"/>
  <c r="CO80" i="2"/>
  <c r="CN80" i="2"/>
  <c r="CM80" i="2"/>
  <c r="CL80" i="2"/>
  <c r="CK80" i="2"/>
  <c r="CJ80" i="2"/>
  <c r="CI80" i="2"/>
  <c r="CH80" i="2"/>
  <c r="CG80" i="2"/>
  <c r="CF80" i="2"/>
  <c r="CE80" i="2"/>
  <c r="CD80" i="2"/>
  <c r="CC80" i="2"/>
  <c r="CB80" i="2"/>
  <c r="CA80" i="2"/>
  <c r="BZ80" i="2"/>
  <c r="BY80" i="2"/>
  <c r="BX80" i="2"/>
  <c r="BW80" i="2"/>
  <c r="BV80" i="2"/>
  <c r="BU80" i="2"/>
  <c r="BT80" i="2"/>
  <c r="BS80" i="2"/>
  <c r="BR80" i="2"/>
  <c r="BQ80" i="2"/>
  <c r="BP80" i="2"/>
  <c r="BO80" i="2"/>
  <c r="BN80" i="2"/>
  <c r="BM80" i="2"/>
  <c r="BL80" i="2"/>
  <c r="BK80" i="2"/>
  <c r="BJ80" i="2"/>
  <c r="BI80" i="2"/>
  <c r="BH80" i="2"/>
  <c r="BG80" i="2"/>
  <c r="BF80" i="2"/>
  <c r="BE80" i="2"/>
  <c r="BD80" i="2"/>
  <c r="BC80" i="2"/>
  <c r="BB80" i="2"/>
  <c r="BA80" i="2"/>
  <c r="AZ80" i="2"/>
  <c r="AY80" i="2"/>
  <c r="AX80" i="2"/>
  <c r="AW80" i="2"/>
  <c r="AV80" i="2"/>
  <c r="AU80" i="2"/>
  <c r="AT80" i="2"/>
  <c r="AS80" i="2"/>
  <c r="AR80" i="2"/>
  <c r="AQ80" i="2"/>
  <c r="AP80" i="2"/>
  <c r="AO80" i="2"/>
  <c r="AN80" i="2"/>
  <c r="AM80" i="2"/>
  <c r="AL80" i="2"/>
  <c r="AK80" i="2"/>
  <c r="AJ80" i="2"/>
  <c r="AI80" i="2"/>
  <c r="AH80" i="2"/>
  <c r="AG80" i="2"/>
  <c r="AF80" i="2"/>
  <c r="AE80" i="2"/>
  <c r="AD80" i="2"/>
  <c r="AC80" i="2"/>
  <c r="AB80" i="2"/>
  <c r="AA80" i="2"/>
  <c r="Z80" i="2"/>
  <c r="Y80" i="2"/>
  <c r="X80" i="2"/>
  <c r="W80" i="2"/>
  <c r="V80" i="2"/>
  <c r="U80" i="2"/>
  <c r="T80" i="2"/>
  <c r="S80" i="2"/>
  <c r="R80" i="2"/>
  <c r="Q80" i="2"/>
  <c r="P80" i="2"/>
  <c r="O80" i="2"/>
  <c r="N80" i="2"/>
  <c r="M80" i="2"/>
  <c r="L80" i="2"/>
  <c r="K80" i="2"/>
  <c r="J80" i="2"/>
  <c r="I80" i="2"/>
  <c r="H80" i="2"/>
  <c r="G80" i="2"/>
  <c r="F80" i="2"/>
  <c r="E80" i="2"/>
  <c r="D80" i="2"/>
  <c r="C80" i="2"/>
  <c r="B80" i="2"/>
  <c r="DE79" i="2"/>
  <c r="DD79" i="2"/>
  <c r="DC79" i="2"/>
  <c r="DB79" i="2"/>
  <c r="DA79" i="2"/>
  <c r="CZ79" i="2"/>
  <c r="CY79" i="2"/>
  <c r="CX79" i="2"/>
  <c r="CW79" i="2"/>
  <c r="CV79" i="2"/>
  <c r="CU79" i="2"/>
  <c r="CT79" i="2"/>
  <c r="CS79" i="2"/>
  <c r="CR79" i="2"/>
  <c r="CQ79" i="2"/>
  <c r="CP79" i="2"/>
  <c r="CO79" i="2"/>
  <c r="CN79" i="2"/>
  <c r="CM79" i="2"/>
  <c r="CL79" i="2"/>
  <c r="CK79" i="2"/>
  <c r="CJ79" i="2"/>
  <c r="CI79" i="2"/>
  <c r="CH79" i="2"/>
  <c r="CG79" i="2"/>
  <c r="CF79" i="2"/>
  <c r="CE79" i="2"/>
  <c r="CD79" i="2"/>
  <c r="CC79" i="2"/>
  <c r="CB79" i="2"/>
  <c r="CA79" i="2"/>
  <c r="BZ79" i="2"/>
  <c r="BY79" i="2"/>
  <c r="BX79" i="2"/>
  <c r="BW79" i="2"/>
  <c r="BV79" i="2"/>
  <c r="BU79" i="2"/>
  <c r="BT79" i="2"/>
  <c r="BS79" i="2"/>
  <c r="BR79" i="2"/>
  <c r="BQ79" i="2"/>
  <c r="BP79" i="2"/>
  <c r="BO79" i="2"/>
  <c r="BN79" i="2"/>
  <c r="BM79" i="2"/>
  <c r="BL79" i="2"/>
  <c r="BK79" i="2"/>
  <c r="BJ79" i="2"/>
  <c r="BI79" i="2"/>
  <c r="BH79" i="2"/>
  <c r="BG79" i="2"/>
  <c r="BF79" i="2"/>
  <c r="BE79" i="2"/>
  <c r="BD79" i="2"/>
  <c r="BC79" i="2"/>
  <c r="BB79" i="2"/>
  <c r="BA79" i="2"/>
  <c r="AZ79" i="2"/>
  <c r="AY79" i="2"/>
  <c r="AX79" i="2"/>
  <c r="AW79" i="2"/>
  <c r="AV79" i="2"/>
  <c r="AU79" i="2"/>
  <c r="AT79" i="2"/>
  <c r="AS79" i="2"/>
  <c r="AR79" i="2"/>
  <c r="AQ79" i="2"/>
  <c r="AP79" i="2"/>
  <c r="AO79" i="2"/>
  <c r="AN79" i="2"/>
  <c r="AM79" i="2"/>
  <c r="AL79" i="2"/>
  <c r="AK79" i="2"/>
  <c r="AJ79" i="2"/>
  <c r="AI79" i="2"/>
  <c r="AH79" i="2"/>
  <c r="AG79" i="2"/>
  <c r="AF79" i="2"/>
  <c r="AE79" i="2"/>
  <c r="AD79" i="2"/>
  <c r="AC79" i="2"/>
  <c r="AB79" i="2"/>
  <c r="AA79" i="2"/>
  <c r="Z79" i="2"/>
  <c r="Y79" i="2"/>
  <c r="X79" i="2"/>
  <c r="W79" i="2"/>
  <c r="V79" i="2"/>
  <c r="U79" i="2"/>
  <c r="T79" i="2"/>
  <c r="S79" i="2"/>
  <c r="R79" i="2"/>
  <c r="Q79" i="2"/>
  <c r="P79" i="2"/>
  <c r="O79" i="2"/>
  <c r="N79" i="2"/>
  <c r="M79" i="2"/>
  <c r="L79" i="2"/>
  <c r="K79" i="2"/>
  <c r="J79" i="2"/>
  <c r="I79" i="2"/>
  <c r="H79" i="2"/>
  <c r="G79" i="2"/>
  <c r="F79" i="2"/>
  <c r="E79" i="2"/>
  <c r="D79" i="2"/>
  <c r="C79" i="2"/>
  <c r="B79" i="2"/>
  <c r="DE78" i="2"/>
  <c r="DD78" i="2"/>
  <c r="DC78" i="2"/>
  <c r="DB78" i="2"/>
  <c r="DA78" i="2"/>
  <c r="CZ78" i="2"/>
  <c r="CY78" i="2"/>
  <c r="CX78" i="2"/>
  <c r="CW78" i="2"/>
  <c r="CV78" i="2"/>
  <c r="CU78" i="2"/>
  <c r="CT78" i="2"/>
  <c r="CS78" i="2"/>
  <c r="CR78" i="2"/>
  <c r="CQ78" i="2"/>
  <c r="CP78" i="2"/>
  <c r="CO78" i="2"/>
  <c r="CN78" i="2"/>
  <c r="CM78" i="2"/>
  <c r="CL78" i="2"/>
  <c r="CK78" i="2"/>
  <c r="CJ78" i="2"/>
  <c r="CI78" i="2"/>
  <c r="CH78" i="2"/>
  <c r="CG78" i="2"/>
  <c r="CF78" i="2"/>
  <c r="CE78" i="2"/>
  <c r="CD78" i="2"/>
  <c r="CC78" i="2"/>
  <c r="CB78" i="2"/>
  <c r="CA78" i="2"/>
  <c r="BZ78" i="2"/>
  <c r="BY78" i="2"/>
  <c r="BX78" i="2"/>
  <c r="BW78" i="2"/>
  <c r="BV78" i="2"/>
  <c r="BU78" i="2"/>
  <c r="BT78" i="2"/>
  <c r="BS78" i="2"/>
  <c r="BR78" i="2"/>
  <c r="BQ78" i="2"/>
  <c r="BP78" i="2"/>
  <c r="BO78" i="2"/>
  <c r="BN78" i="2"/>
  <c r="BM78" i="2"/>
  <c r="BL78" i="2"/>
  <c r="BK78" i="2"/>
  <c r="BJ78" i="2"/>
  <c r="BI78" i="2"/>
  <c r="BH78" i="2"/>
  <c r="BG78" i="2"/>
  <c r="BF78" i="2"/>
  <c r="BE78" i="2"/>
  <c r="BD78" i="2"/>
  <c r="BC78" i="2"/>
  <c r="BB78" i="2"/>
  <c r="BA78" i="2"/>
  <c r="AZ78" i="2"/>
  <c r="AY78" i="2"/>
  <c r="AX78" i="2"/>
  <c r="AW78" i="2"/>
  <c r="AV78" i="2"/>
  <c r="AU78" i="2"/>
  <c r="AT78" i="2"/>
  <c r="AS78" i="2"/>
  <c r="AR78" i="2"/>
  <c r="AQ78" i="2"/>
  <c r="AP78" i="2"/>
  <c r="AO78" i="2"/>
  <c r="AN78" i="2"/>
  <c r="AM78" i="2"/>
  <c r="AL78" i="2"/>
  <c r="AK78" i="2"/>
  <c r="AJ78" i="2"/>
  <c r="AI78" i="2"/>
  <c r="AH78" i="2"/>
  <c r="AG78" i="2"/>
  <c r="AF78" i="2"/>
  <c r="AE78" i="2"/>
  <c r="AD78" i="2"/>
  <c r="AC78" i="2"/>
  <c r="AB78" i="2"/>
  <c r="AA78" i="2"/>
  <c r="Z78" i="2"/>
  <c r="Y78" i="2"/>
  <c r="X78" i="2"/>
  <c r="W78" i="2"/>
  <c r="V78" i="2"/>
  <c r="U78" i="2"/>
  <c r="T78" i="2"/>
  <c r="S78" i="2"/>
  <c r="R78" i="2"/>
  <c r="Q78" i="2"/>
  <c r="P78" i="2"/>
  <c r="O78" i="2"/>
  <c r="N78" i="2"/>
  <c r="M78" i="2"/>
  <c r="L78" i="2"/>
  <c r="K78" i="2"/>
  <c r="J78" i="2"/>
  <c r="I78" i="2"/>
  <c r="H78" i="2"/>
  <c r="G78" i="2"/>
  <c r="F78" i="2"/>
  <c r="E78" i="2"/>
  <c r="D78" i="2"/>
  <c r="C78" i="2"/>
  <c r="B78" i="2"/>
  <c r="DE77" i="2"/>
  <c r="DD77" i="2"/>
  <c r="DC77" i="2"/>
  <c r="DB77" i="2"/>
  <c r="DA77" i="2"/>
  <c r="CZ77" i="2"/>
  <c r="CY77" i="2"/>
  <c r="CX77" i="2"/>
  <c r="CW77" i="2"/>
  <c r="CV77" i="2"/>
  <c r="CU77" i="2"/>
  <c r="CT77" i="2"/>
  <c r="CS77" i="2"/>
  <c r="CR77" i="2"/>
  <c r="CQ77" i="2"/>
  <c r="CP77" i="2"/>
  <c r="CO77" i="2"/>
  <c r="CN77" i="2"/>
  <c r="CM77" i="2"/>
  <c r="CL77" i="2"/>
  <c r="CK77" i="2"/>
  <c r="CJ77" i="2"/>
  <c r="CI77" i="2"/>
  <c r="CH77" i="2"/>
  <c r="CG77" i="2"/>
  <c r="CF77" i="2"/>
  <c r="CE77" i="2"/>
  <c r="CD77" i="2"/>
  <c r="CC77" i="2"/>
  <c r="CB77" i="2"/>
  <c r="CA77" i="2"/>
  <c r="BZ77" i="2"/>
  <c r="BY77" i="2"/>
  <c r="BX77" i="2"/>
  <c r="BW77" i="2"/>
  <c r="BV77" i="2"/>
  <c r="BU77" i="2"/>
  <c r="BT77" i="2"/>
  <c r="BS77" i="2"/>
  <c r="BR77" i="2"/>
  <c r="BQ77" i="2"/>
  <c r="BP77" i="2"/>
  <c r="BO77" i="2"/>
  <c r="BN77" i="2"/>
  <c r="BM77" i="2"/>
  <c r="BL77" i="2"/>
  <c r="BK77" i="2"/>
  <c r="BJ77" i="2"/>
  <c r="BI77" i="2"/>
  <c r="BH77" i="2"/>
  <c r="BG77" i="2"/>
  <c r="BF77" i="2"/>
  <c r="BE77" i="2"/>
  <c r="BD77" i="2"/>
  <c r="BC77" i="2"/>
  <c r="BB77" i="2"/>
  <c r="BA77" i="2"/>
  <c r="AZ77" i="2"/>
  <c r="AY77" i="2"/>
  <c r="AX77" i="2"/>
  <c r="AW77" i="2"/>
  <c r="AV77" i="2"/>
  <c r="AU77" i="2"/>
  <c r="AT77" i="2"/>
  <c r="AS77" i="2"/>
  <c r="AR77" i="2"/>
  <c r="AQ77" i="2"/>
  <c r="AP77" i="2"/>
  <c r="AO77" i="2"/>
  <c r="AN77" i="2"/>
  <c r="AM77" i="2"/>
  <c r="AL77" i="2"/>
  <c r="AK77" i="2"/>
  <c r="AJ77" i="2"/>
  <c r="AI77" i="2"/>
  <c r="AH77" i="2"/>
  <c r="AG77" i="2"/>
  <c r="AF77" i="2"/>
  <c r="AE77" i="2"/>
  <c r="AD77" i="2"/>
  <c r="AC77" i="2"/>
  <c r="AB77" i="2"/>
  <c r="AA77" i="2"/>
  <c r="Z77" i="2"/>
  <c r="Y77" i="2"/>
  <c r="X77" i="2"/>
  <c r="W77" i="2"/>
  <c r="V77" i="2"/>
  <c r="U77" i="2"/>
  <c r="T77" i="2"/>
  <c r="S77" i="2"/>
  <c r="R77" i="2"/>
  <c r="Q77" i="2"/>
  <c r="P77" i="2"/>
  <c r="O77" i="2"/>
  <c r="N77" i="2"/>
  <c r="M77" i="2"/>
  <c r="L77" i="2"/>
  <c r="K77" i="2"/>
  <c r="J77" i="2"/>
  <c r="I77" i="2"/>
  <c r="H77" i="2"/>
  <c r="G77" i="2"/>
  <c r="F77" i="2"/>
  <c r="E77" i="2"/>
  <c r="D77" i="2"/>
  <c r="C77" i="2"/>
  <c r="B77" i="2"/>
  <c r="DE76" i="2"/>
  <c r="DD76" i="2"/>
  <c r="DC76" i="2"/>
  <c r="DB76" i="2"/>
  <c r="DA76" i="2"/>
  <c r="CZ76" i="2"/>
  <c r="CY76" i="2"/>
  <c r="CX76" i="2"/>
  <c r="CW76" i="2"/>
  <c r="CV76" i="2"/>
  <c r="CU76" i="2"/>
  <c r="CT76" i="2"/>
  <c r="CS76" i="2"/>
  <c r="CR76" i="2"/>
  <c r="CQ76" i="2"/>
  <c r="CP76" i="2"/>
  <c r="CO76" i="2"/>
  <c r="CN76" i="2"/>
  <c r="CM76" i="2"/>
  <c r="CL76" i="2"/>
  <c r="CK76" i="2"/>
  <c r="CJ76" i="2"/>
  <c r="CI76" i="2"/>
  <c r="CH76" i="2"/>
  <c r="CG76" i="2"/>
  <c r="CF76" i="2"/>
  <c r="CE76" i="2"/>
  <c r="CD76" i="2"/>
  <c r="CC76" i="2"/>
  <c r="CB76" i="2"/>
  <c r="CA76" i="2"/>
  <c r="BZ76" i="2"/>
  <c r="BY76" i="2"/>
  <c r="BX76" i="2"/>
  <c r="BW76" i="2"/>
  <c r="BV76" i="2"/>
  <c r="BU76" i="2"/>
  <c r="BT76" i="2"/>
  <c r="BS76" i="2"/>
  <c r="BR76" i="2"/>
  <c r="BQ76" i="2"/>
  <c r="BP76" i="2"/>
  <c r="BO76" i="2"/>
  <c r="BN76" i="2"/>
  <c r="BM76" i="2"/>
  <c r="BL76" i="2"/>
  <c r="BK76" i="2"/>
  <c r="BJ76" i="2"/>
  <c r="BI76" i="2"/>
  <c r="BH76" i="2"/>
  <c r="BG76" i="2"/>
  <c r="BF76" i="2"/>
  <c r="BE76" i="2"/>
  <c r="BD76" i="2"/>
  <c r="BC76" i="2"/>
  <c r="BB76" i="2"/>
  <c r="BA76" i="2"/>
  <c r="AZ76" i="2"/>
  <c r="AY76" i="2"/>
  <c r="AX76" i="2"/>
  <c r="AW76" i="2"/>
  <c r="AV76" i="2"/>
  <c r="AU76" i="2"/>
  <c r="AT76" i="2"/>
  <c r="AS76" i="2"/>
  <c r="AR76" i="2"/>
  <c r="AQ76" i="2"/>
  <c r="AP76" i="2"/>
  <c r="AO76" i="2"/>
  <c r="AN76" i="2"/>
  <c r="AM76" i="2"/>
  <c r="AL76" i="2"/>
  <c r="AK76" i="2"/>
  <c r="AJ76" i="2"/>
  <c r="AI76" i="2"/>
  <c r="AH76" i="2"/>
  <c r="AG76" i="2"/>
  <c r="AF76" i="2"/>
  <c r="AE76" i="2"/>
  <c r="AD76" i="2"/>
  <c r="AC76" i="2"/>
  <c r="AB76" i="2"/>
  <c r="AA76" i="2"/>
  <c r="Z76" i="2"/>
  <c r="Y76" i="2"/>
  <c r="X76" i="2"/>
  <c r="W76" i="2"/>
  <c r="V76" i="2"/>
  <c r="U76" i="2"/>
  <c r="T76" i="2"/>
  <c r="S76" i="2"/>
  <c r="R76" i="2"/>
  <c r="Q76" i="2"/>
  <c r="P76" i="2"/>
  <c r="O76" i="2"/>
  <c r="N76" i="2"/>
  <c r="M76" i="2"/>
  <c r="L76" i="2"/>
  <c r="K76" i="2"/>
  <c r="J76" i="2"/>
  <c r="I76" i="2"/>
  <c r="H76" i="2"/>
  <c r="G76" i="2"/>
  <c r="F76" i="2"/>
  <c r="E76" i="2"/>
  <c r="D76" i="2"/>
  <c r="C76" i="2"/>
  <c r="B76" i="2"/>
  <c r="DE75" i="2"/>
  <c r="DD75" i="2"/>
  <c r="DC75" i="2"/>
  <c r="DB75" i="2"/>
  <c r="DA75" i="2"/>
  <c r="CZ75" i="2"/>
  <c r="CY75" i="2"/>
  <c r="CX75" i="2"/>
  <c r="CW75" i="2"/>
  <c r="CV75" i="2"/>
  <c r="CU75" i="2"/>
  <c r="CT75" i="2"/>
  <c r="CS75" i="2"/>
  <c r="CR75" i="2"/>
  <c r="CQ75" i="2"/>
  <c r="CP75" i="2"/>
  <c r="CO75" i="2"/>
  <c r="CN75" i="2"/>
  <c r="CM75" i="2"/>
  <c r="CL75" i="2"/>
  <c r="CK75" i="2"/>
  <c r="CJ75" i="2"/>
  <c r="CI75" i="2"/>
  <c r="CH75" i="2"/>
  <c r="CG75" i="2"/>
  <c r="CF75" i="2"/>
  <c r="CE75" i="2"/>
  <c r="CD75" i="2"/>
  <c r="CC75" i="2"/>
  <c r="CB75" i="2"/>
  <c r="CA75" i="2"/>
  <c r="BZ75" i="2"/>
  <c r="BY75" i="2"/>
  <c r="BX75" i="2"/>
  <c r="BW75" i="2"/>
  <c r="BV75" i="2"/>
  <c r="BU75" i="2"/>
  <c r="BT75" i="2"/>
  <c r="BS75" i="2"/>
  <c r="BR75" i="2"/>
  <c r="BQ75" i="2"/>
  <c r="BP75" i="2"/>
  <c r="BO75" i="2"/>
  <c r="BN75" i="2"/>
  <c r="BM75" i="2"/>
  <c r="BL75" i="2"/>
  <c r="BK75" i="2"/>
  <c r="BJ75" i="2"/>
  <c r="BI75" i="2"/>
  <c r="BH75" i="2"/>
  <c r="BG75" i="2"/>
  <c r="BF75" i="2"/>
  <c r="BE75" i="2"/>
  <c r="BD75" i="2"/>
  <c r="BC75" i="2"/>
  <c r="BB75" i="2"/>
  <c r="BA75" i="2"/>
  <c r="AZ75" i="2"/>
  <c r="AY75" i="2"/>
  <c r="AX75" i="2"/>
  <c r="AW75" i="2"/>
  <c r="AV75" i="2"/>
  <c r="AU75" i="2"/>
  <c r="AT75" i="2"/>
  <c r="AS75" i="2"/>
  <c r="AR75" i="2"/>
  <c r="AQ75" i="2"/>
  <c r="AP75" i="2"/>
  <c r="AO75" i="2"/>
  <c r="AN75" i="2"/>
  <c r="AM75" i="2"/>
  <c r="AL75" i="2"/>
  <c r="AK75" i="2"/>
  <c r="AJ75" i="2"/>
  <c r="AI75" i="2"/>
  <c r="AH75" i="2"/>
  <c r="AG75" i="2"/>
  <c r="AF75" i="2"/>
  <c r="AE75" i="2"/>
  <c r="AD75" i="2"/>
  <c r="AC75" i="2"/>
  <c r="AB75" i="2"/>
  <c r="AA75" i="2"/>
  <c r="Z75" i="2"/>
  <c r="Y75" i="2"/>
  <c r="X75" i="2"/>
  <c r="W75" i="2"/>
  <c r="V75" i="2"/>
  <c r="U75" i="2"/>
  <c r="T75" i="2"/>
  <c r="S75" i="2"/>
  <c r="R75" i="2"/>
  <c r="Q75" i="2"/>
  <c r="P75" i="2"/>
  <c r="O75" i="2"/>
  <c r="N75" i="2"/>
  <c r="M75" i="2"/>
  <c r="L75" i="2"/>
  <c r="K75" i="2"/>
  <c r="J75" i="2"/>
  <c r="I75" i="2"/>
  <c r="H75" i="2"/>
  <c r="G75" i="2"/>
  <c r="F75" i="2"/>
  <c r="E75" i="2"/>
  <c r="D75" i="2"/>
  <c r="C75" i="2"/>
  <c r="B75" i="2"/>
  <c r="DE74" i="2"/>
  <c r="DD74" i="2"/>
  <c r="DC74" i="2"/>
  <c r="DB74" i="2"/>
  <c r="DA74" i="2"/>
  <c r="CZ74" i="2"/>
  <c r="CY74" i="2"/>
  <c r="CX74" i="2"/>
  <c r="CW74" i="2"/>
  <c r="CV74" i="2"/>
  <c r="CU74" i="2"/>
  <c r="CT74" i="2"/>
  <c r="CS74" i="2"/>
  <c r="CR74" i="2"/>
  <c r="CQ74" i="2"/>
  <c r="CP74" i="2"/>
  <c r="CO74" i="2"/>
  <c r="CN74" i="2"/>
  <c r="CM74" i="2"/>
  <c r="CL74" i="2"/>
  <c r="CK74" i="2"/>
  <c r="CJ74" i="2"/>
  <c r="CI74" i="2"/>
  <c r="CH74" i="2"/>
  <c r="CG74" i="2"/>
  <c r="CF74" i="2"/>
  <c r="CE74" i="2"/>
  <c r="CD74" i="2"/>
  <c r="CC74" i="2"/>
  <c r="CB74" i="2"/>
  <c r="CA74" i="2"/>
  <c r="BZ74" i="2"/>
  <c r="BY74" i="2"/>
  <c r="BX74" i="2"/>
  <c r="BW74" i="2"/>
  <c r="BV74" i="2"/>
  <c r="BU74" i="2"/>
  <c r="BT74" i="2"/>
  <c r="BS74" i="2"/>
  <c r="BR74" i="2"/>
  <c r="BQ74" i="2"/>
  <c r="BP74" i="2"/>
  <c r="BO74" i="2"/>
  <c r="BN74" i="2"/>
  <c r="BM74" i="2"/>
  <c r="BL74" i="2"/>
  <c r="BK74" i="2"/>
  <c r="BJ74" i="2"/>
  <c r="BI74" i="2"/>
  <c r="BH74" i="2"/>
  <c r="BG74" i="2"/>
  <c r="BF74" i="2"/>
  <c r="BE74" i="2"/>
  <c r="BD74" i="2"/>
  <c r="BC74" i="2"/>
  <c r="BB74" i="2"/>
  <c r="BA74" i="2"/>
  <c r="AZ74" i="2"/>
  <c r="AY74" i="2"/>
  <c r="AX74" i="2"/>
  <c r="AW74" i="2"/>
  <c r="AV74" i="2"/>
  <c r="AU74" i="2"/>
  <c r="AT74" i="2"/>
  <c r="AS74" i="2"/>
  <c r="AR74" i="2"/>
  <c r="AQ74" i="2"/>
  <c r="AP74" i="2"/>
  <c r="AO74" i="2"/>
  <c r="AN74" i="2"/>
  <c r="AM74" i="2"/>
  <c r="AL74" i="2"/>
  <c r="AK74" i="2"/>
  <c r="AJ74" i="2"/>
  <c r="AI74" i="2"/>
  <c r="AH74" i="2"/>
  <c r="AG74" i="2"/>
  <c r="AF74" i="2"/>
  <c r="AE74" i="2"/>
  <c r="AD74" i="2"/>
  <c r="AC74" i="2"/>
  <c r="AB74" i="2"/>
  <c r="AA74" i="2"/>
  <c r="Z74" i="2"/>
  <c r="Y74" i="2"/>
  <c r="X74" i="2"/>
  <c r="W74" i="2"/>
  <c r="V74" i="2"/>
  <c r="U74" i="2"/>
  <c r="T74" i="2"/>
  <c r="S74" i="2"/>
  <c r="R74" i="2"/>
  <c r="Q74" i="2"/>
  <c r="P74" i="2"/>
  <c r="O74" i="2"/>
  <c r="N74" i="2"/>
  <c r="M74" i="2"/>
  <c r="L74" i="2"/>
  <c r="K74" i="2"/>
  <c r="J74" i="2"/>
  <c r="I74" i="2"/>
  <c r="H74" i="2"/>
  <c r="G74" i="2"/>
  <c r="F74" i="2"/>
  <c r="E74" i="2"/>
  <c r="D74" i="2"/>
  <c r="C74" i="2"/>
  <c r="B74" i="2"/>
  <c r="DE73" i="2"/>
  <c r="DD73" i="2"/>
  <c r="DC73" i="2"/>
  <c r="DB73" i="2"/>
  <c r="DA73" i="2"/>
  <c r="CZ73" i="2"/>
  <c r="CY73" i="2"/>
  <c r="CX73" i="2"/>
  <c r="CW73" i="2"/>
  <c r="CV73" i="2"/>
  <c r="CU73" i="2"/>
  <c r="CT73" i="2"/>
  <c r="CS73" i="2"/>
  <c r="CR73" i="2"/>
  <c r="CQ73" i="2"/>
  <c r="CP73" i="2"/>
  <c r="CO73" i="2"/>
  <c r="CN73" i="2"/>
  <c r="CM73" i="2"/>
  <c r="CL73" i="2"/>
  <c r="CK73" i="2"/>
  <c r="CJ73" i="2"/>
  <c r="CI73" i="2"/>
  <c r="CH73" i="2"/>
  <c r="CG73" i="2"/>
  <c r="CF73" i="2"/>
  <c r="CE73" i="2"/>
  <c r="CD73" i="2"/>
  <c r="CC73" i="2"/>
  <c r="CB73" i="2"/>
  <c r="CA73" i="2"/>
  <c r="BZ73" i="2"/>
  <c r="BY73" i="2"/>
  <c r="BX73" i="2"/>
  <c r="BW73" i="2"/>
  <c r="BV73" i="2"/>
  <c r="BU73" i="2"/>
  <c r="BT73" i="2"/>
  <c r="BS73" i="2"/>
  <c r="BR73" i="2"/>
  <c r="BQ73" i="2"/>
  <c r="BP73" i="2"/>
  <c r="BO73" i="2"/>
  <c r="BN73" i="2"/>
  <c r="BM73" i="2"/>
  <c r="BL73" i="2"/>
  <c r="BK73" i="2"/>
  <c r="BJ73" i="2"/>
  <c r="BI73" i="2"/>
  <c r="BH73" i="2"/>
  <c r="BG73" i="2"/>
  <c r="BF73" i="2"/>
  <c r="BE73" i="2"/>
  <c r="BD73" i="2"/>
  <c r="BC73" i="2"/>
  <c r="BB73" i="2"/>
  <c r="BA73" i="2"/>
  <c r="AZ73" i="2"/>
  <c r="AY73" i="2"/>
  <c r="AX73" i="2"/>
  <c r="AW73" i="2"/>
  <c r="AV73" i="2"/>
  <c r="AU73" i="2"/>
  <c r="AT73" i="2"/>
  <c r="AS73" i="2"/>
  <c r="AR73" i="2"/>
  <c r="AQ73" i="2"/>
  <c r="AP73" i="2"/>
  <c r="AO73" i="2"/>
  <c r="AN73" i="2"/>
  <c r="AM73" i="2"/>
  <c r="AL73" i="2"/>
  <c r="AK73" i="2"/>
  <c r="AJ73" i="2"/>
  <c r="AI73" i="2"/>
  <c r="AH73" i="2"/>
  <c r="AG73" i="2"/>
  <c r="AF73" i="2"/>
  <c r="AE73" i="2"/>
  <c r="AD73" i="2"/>
  <c r="AC73" i="2"/>
  <c r="AB73" i="2"/>
  <c r="AA73" i="2"/>
  <c r="Z73" i="2"/>
  <c r="Y73" i="2"/>
  <c r="X73" i="2"/>
  <c r="W73" i="2"/>
  <c r="V73" i="2"/>
  <c r="U73" i="2"/>
  <c r="T73" i="2"/>
  <c r="S73" i="2"/>
  <c r="R73" i="2"/>
  <c r="Q73" i="2"/>
  <c r="P73" i="2"/>
  <c r="O73" i="2"/>
  <c r="N73" i="2"/>
  <c r="M73" i="2"/>
  <c r="L73" i="2"/>
  <c r="K73" i="2"/>
  <c r="J73" i="2"/>
  <c r="I73" i="2"/>
  <c r="H73" i="2"/>
  <c r="G73" i="2"/>
  <c r="F73" i="2"/>
  <c r="E73" i="2"/>
  <c r="D73" i="2"/>
  <c r="C73" i="2"/>
  <c r="B73" i="2"/>
  <c r="DE72" i="2"/>
  <c r="DD72" i="2"/>
  <c r="DC72" i="2"/>
  <c r="DB72" i="2"/>
  <c r="DA72" i="2"/>
  <c r="CZ72" i="2"/>
  <c r="CY72" i="2"/>
  <c r="CX72" i="2"/>
  <c r="CW72" i="2"/>
  <c r="CV72" i="2"/>
  <c r="CU72" i="2"/>
  <c r="CT72" i="2"/>
  <c r="CS72" i="2"/>
  <c r="CR72" i="2"/>
  <c r="CQ72" i="2"/>
  <c r="CP72" i="2"/>
  <c r="CO72" i="2"/>
  <c r="CN72" i="2"/>
  <c r="CM72" i="2"/>
  <c r="CL72" i="2"/>
  <c r="CK72" i="2"/>
  <c r="CJ72" i="2"/>
  <c r="CI72" i="2"/>
  <c r="CH72" i="2"/>
  <c r="CG72" i="2"/>
  <c r="CF72" i="2"/>
  <c r="CE72" i="2"/>
  <c r="CD72" i="2"/>
  <c r="CC72" i="2"/>
  <c r="CB72" i="2"/>
  <c r="CA72" i="2"/>
  <c r="BZ72" i="2"/>
  <c r="BY72" i="2"/>
  <c r="BX72" i="2"/>
  <c r="BW72" i="2"/>
  <c r="BV72" i="2"/>
  <c r="BU72" i="2"/>
  <c r="BT72" i="2"/>
  <c r="BS72" i="2"/>
  <c r="BR72" i="2"/>
  <c r="BQ72" i="2"/>
  <c r="BP72" i="2"/>
  <c r="BO72" i="2"/>
  <c r="BN72" i="2"/>
  <c r="BM72" i="2"/>
  <c r="BL72" i="2"/>
  <c r="BK72" i="2"/>
  <c r="BJ72" i="2"/>
  <c r="BI72" i="2"/>
  <c r="BH72" i="2"/>
  <c r="BG72" i="2"/>
  <c r="BF72" i="2"/>
  <c r="BE72" i="2"/>
  <c r="BD72" i="2"/>
  <c r="BC72" i="2"/>
  <c r="BB72" i="2"/>
  <c r="BA72" i="2"/>
  <c r="AZ72" i="2"/>
  <c r="AY72" i="2"/>
  <c r="AX72" i="2"/>
  <c r="AW72" i="2"/>
  <c r="AV72" i="2"/>
  <c r="AU72" i="2"/>
  <c r="AT72" i="2"/>
  <c r="AS72" i="2"/>
  <c r="AR72" i="2"/>
  <c r="AQ72" i="2"/>
  <c r="AP72" i="2"/>
  <c r="AO72" i="2"/>
  <c r="AN72" i="2"/>
  <c r="AM72" i="2"/>
  <c r="AL72" i="2"/>
  <c r="AK72" i="2"/>
  <c r="AJ72" i="2"/>
  <c r="AI72" i="2"/>
  <c r="AH72" i="2"/>
  <c r="AG72" i="2"/>
  <c r="AF72" i="2"/>
  <c r="AE72" i="2"/>
  <c r="AD72" i="2"/>
  <c r="AC72" i="2"/>
  <c r="AB72" i="2"/>
  <c r="AA72" i="2"/>
  <c r="Z72" i="2"/>
  <c r="Y72" i="2"/>
  <c r="X72" i="2"/>
  <c r="W72" i="2"/>
  <c r="V72" i="2"/>
  <c r="U72" i="2"/>
  <c r="T72" i="2"/>
  <c r="S72" i="2"/>
  <c r="R72" i="2"/>
  <c r="Q72" i="2"/>
  <c r="P72" i="2"/>
  <c r="O72" i="2"/>
  <c r="N72" i="2"/>
  <c r="M72" i="2"/>
  <c r="L72" i="2"/>
  <c r="K72" i="2"/>
  <c r="J72" i="2"/>
  <c r="I72" i="2"/>
  <c r="H72" i="2"/>
  <c r="G72" i="2"/>
  <c r="F72" i="2"/>
  <c r="E72" i="2"/>
  <c r="D72" i="2"/>
  <c r="C72" i="2"/>
  <c r="B72" i="2"/>
  <c r="DE71" i="2"/>
  <c r="DD71" i="2"/>
  <c r="DC71" i="2"/>
  <c r="DB71" i="2"/>
  <c r="DA71" i="2"/>
  <c r="CZ71" i="2"/>
  <c r="CY71" i="2"/>
  <c r="CX71" i="2"/>
  <c r="CW71" i="2"/>
  <c r="CV71" i="2"/>
  <c r="CU71" i="2"/>
  <c r="CT71" i="2"/>
  <c r="CS71" i="2"/>
  <c r="CR71" i="2"/>
  <c r="CQ71" i="2"/>
  <c r="CP71" i="2"/>
  <c r="CO71" i="2"/>
  <c r="CN71" i="2"/>
  <c r="CM71" i="2"/>
  <c r="CL71" i="2"/>
  <c r="CK71" i="2"/>
  <c r="CJ71" i="2"/>
  <c r="CI71" i="2"/>
  <c r="CH71" i="2"/>
  <c r="CG71" i="2"/>
  <c r="CF71" i="2"/>
  <c r="CE71" i="2"/>
  <c r="CD71" i="2"/>
  <c r="CC71" i="2"/>
  <c r="CB71" i="2"/>
  <c r="CA71" i="2"/>
  <c r="BZ71" i="2"/>
  <c r="BY71" i="2"/>
  <c r="BX71" i="2"/>
  <c r="BW71" i="2"/>
  <c r="BV71" i="2"/>
  <c r="BU71" i="2"/>
  <c r="BT71" i="2"/>
  <c r="BS71" i="2"/>
  <c r="BR71" i="2"/>
  <c r="BQ71" i="2"/>
  <c r="BP71" i="2"/>
  <c r="BO71" i="2"/>
  <c r="BN71" i="2"/>
  <c r="BM71" i="2"/>
  <c r="BL71" i="2"/>
  <c r="BK71" i="2"/>
  <c r="BJ71" i="2"/>
  <c r="BI71" i="2"/>
  <c r="BH71" i="2"/>
  <c r="BG71" i="2"/>
  <c r="BF71" i="2"/>
  <c r="BE71" i="2"/>
  <c r="BD71" i="2"/>
  <c r="BC71" i="2"/>
  <c r="BB71" i="2"/>
  <c r="BA71" i="2"/>
  <c r="AZ71" i="2"/>
  <c r="AY71" i="2"/>
  <c r="AX71"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R71" i="2"/>
  <c r="Q71" i="2"/>
  <c r="P71" i="2"/>
  <c r="O71" i="2"/>
  <c r="N71" i="2"/>
  <c r="M71" i="2"/>
  <c r="L71" i="2"/>
  <c r="K71" i="2"/>
  <c r="J71" i="2"/>
  <c r="I71" i="2"/>
  <c r="H71" i="2"/>
  <c r="G71" i="2"/>
  <c r="F71" i="2"/>
  <c r="E71" i="2"/>
  <c r="D71" i="2"/>
  <c r="C71" i="2"/>
  <c r="B71" i="2"/>
  <c r="DE70" i="2"/>
  <c r="DD70" i="2"/>
  <c r="DC70" i="2"/>
  <c r="DB70" i="2"/>
  <c r="DA70" i="2"/>
  <c r="CZ70" i="2"/>
  <c r="CY70" i="2"/>
  <c r="CX70" i="2"/>
  <c r="CW70" i="2"/>
  <c r="CV70" i="2"/>
  <c r="CU70" i="2"/>
  <c r="CT70" i="2"/>
  <c r="CS70" i="2"/>
  <c r="CR70" i="2"/>
  <c r="CQ70" i="2"/>
  <c r="CP70" i="2"/>
  <c r="CO70" i="2"/>
  <c r="CN70" i="2"/>
  <c r="CM70" i="2"/>
  <c r="CL70" i="2"/>
  <c r="CK70" i="2"/>
  <c r="CJ70" i="2"/>
  <c r="CI70" i="2"/>
  <c r="CH70" i="2"/>
  <c r="CG70" i="2"/>
  <c r="CF70" i="2"/>
  <c r="CE70" i="2"/>
  <c r="CD70" i="2"/>
  <c r="CC70" i="2"/>
  <c r="CB70" i="2"/>
  <c r="CA70" i="2"/>
  <c r="BZ70" i="2"/>
  <c r="BY70" i="2"/>
  <c r="BX70" i="2"/>
  <c r="BW70" i="2"/>
  <c r="BV70" i="2"/>
  <c r="BU70" i="2"/>
  <c r="BT70" i="2"/>
  <c r="BS70" i="2"/>
  <c r="BR70" i="2"/>
  <c r="BQ70" i="2"/>
  <c r="BP70" i="2"/>
  <c r="BO70" i="2"/>
  <c r="BN70" i="2"/>
  <c r="BM70" i="2"/>
  <c r="BL70" i="2"/>
  <c r="BK70" i="2"/>
  <c r="BJ70" i="2"/>
  <c r="BI70" i="2"/>
  <c r="BH70" i="2"/>
  <c r="BG70" i="2"/>
  <c r="BF70" i="2"/>
  <c r="BE70" i="2"/>
  <c r="BD70" i="2"/>
  <c r="BC70" i="2"/>
  <c r="BB70" i="2"/>
  <c r="BA70" i="2"/>
  <c r="AZ70" i="2"/>
  <c r="AY70" i="2"/>
  <c r="AX70" i="2"/>
  <c r="AW70" i="2"/>
  <c r="AV70" i="2"/>
  <c r="AU70" i="2"/>
  <c r="AT70" i="2"/>
  <c r="AS70" i="2"/>
  <c r="AR70" i="2"/>
  <c r="AQ70" i="2"/>
  <c r="AP70" i="2"/>
  <c r="AO70" i="2"/>
  <c r="AN70" i="2"/>
  <c r="AM70" i="2"/>
  <c r="AL70" i="2"/>
  <c r="AK70" i="2"/>
  <c r="AJ70" i="2"/>
  <c r="AI70" i="2"/>
  <c r="AH70" i="2"/>
  <c r="AG70" i="2"/>
  <c r="AF70" i="2"/>
  <c r="AE70" i="2"/>
  <c r="AD70" i="2"/>
  <c r="AC70" i="2"/>
  <c r="AB70" i="2"/>
  <c r="AA70" i="2"/>
  <c r="Z70" i="2"/>
  <c r="Y70" i="2"/>
  <c r="X70" i="2"/>
  <c r="W70" i="2"/>
  <c r="V70" i="2"/>
  <c r="U70" i="2"/>
  <c r="T70" i="2"/>
  <c r="S70" i="2"/>
  <c r="R70" i="2"/>
  <c r="Q70" i="2"/>
  <c r="P70" i="2"/>
  <c r="O70" i="2"/>
  <c r="N70" i="2"/>
  <c r="M70" i="2"/>
  <c r="L70" i="2"/>
  <c r="K70" i="2"/>
  <c r="J70" i="2"/>
  <c r="I70" i="2"/>
  <c r="H70" i="2"/>
  <c r="G70" i="2"/>
  <c r="F70" i="2"/>
  <c r="E70" i="2"/>
  <c r="D70" i="2"/>
  <c r="C70" i="2"/>
  <c r="B70" i="2"/>
  <c r="DE69" i="2"/>
  <c r="DD69" i="2"/>
  <c r="DC69" i="2"/>
  <c r="DB69" i="2"/>
  <c r="DA69" i="2"/>
  <c r="CZ69" i="2"/>
  <c r="CY69" i="2"/>
  <c r="CX69" i="2"/>
  <c r="CW69" i="2"/>
  <c r="CV69" i="2"/>
  <c r="CU69" i="2"/>
  <c r="CT69" i="2"/>
  <c r="CS69" i="2"/>
  <c r="CR69" i="2"/>
  <c r="CQ69" i="2"/>
  <c r="CP69" i="2"/>
  <c r="CO69" i="2"/>
  <c r="CN69" i="2"/>
  <c r="CM69" i="2"/>
  <c r="CL69" i="2"/>
  <c r="CK69" i="2"/>
  <c r="CJ69" i="2"/>
  <c r="CI69" i="2"/>
  <c r="CH69" i="2"/>
  <c r="CG69" i="2"/>
  <c r="CF69" i="2"/>
  <c r="CE69" i="2"/>
  <c r="CD69" i="2"/>
  <c r="CC69" i="2"/>
  <c r="CB69" i="2"/>
  <c r="CA69" i="2"/>
  <c r="BZ69" i="2"/>
  <c r="BY69" i="2"/>
  <c r="BX69" i="2"/>
  <c r="BW69" i="2"/>
  <c r="BV69" i="2"/>
  <c r="BU69" i="2"/>
  <c r="BT69" i="2"/>
  <c r="BS69" i="2"/>
  <c r="BR69" i="2"/>
  <c r="BQ69" i="2"/>
  <c r="BP69" i="2"/>
  <c r="BO69" i="2"/>
  <c r="BN69" i="2"/>
  <c r="BM69" i="2"/>
  <c r="BL69" i="2"/>
  <c r="BK69" i="2"/>
  <c r="BJ69" i="2"/>
  <c r="BI69" i="2"/>
  <c r="BH69" i="2"/>
  <c r="BG69" i="2"/>
  <c r="BF69" i="2"/>
  <c r="BE69" i="2"/>
  <c r="BD69" i="2"/>
  <c r="BC69" i="2"/>
  <c r="BB69" i="2"/>
  <c r="BA69" i="2"/>
  <c r="AZ69" i="2"/>
  <c r="AY69" i="2"/>
  <c r="AX69" i="2"/>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F69" i="2"/>
  <c r="E69" i="2"/>
  <c r="D69" i="2"/>
  <c r="C69" i="2"/>
  <c r="B69" i="2"/>
  <c r="DE68" i="2"/>
  <c r="DD68" i="2"/>
  <c r="DC68" i="2"/>
  <c r="DB68" i="2"/>
  <c r="DA68" i="2"/>
  <c r="CZ68" i="2"/>
  <c r="CY68" i="2"/>
  <c r="CX68" i="2"/>
  <c r="CW68" i="2"/>
  <c r="CV68" i="2"/>
  <c r="CU68" i="2"/>
  <c r="CT68" i="2"/>
  <c r="CS68" i="2"/>
  <c r="CR68" i="2"/>
  <c r="CQ68" i="2"/>
  <c r="CP68" i="2"/>
  <c r="CO68" i="2"/>
  <c r="CN68" i="2"/>
  <c r="CM68" i="2"/>
  <c r="CL68" i="2"/>
  <c r="CK68" i="2"/>
  <c r="CJ68" i="2"/>
  <c r="CI68" i="2"/>
  <c r="CH68" i="2"/>
  <c r="CG68" i="2"/>
  <c r="CF68" i="2"/>
  <c r="CE68" i="2"/>
  <c r="CD68" i="2"/>
  <c r="CC68" i="2"/>
  <c r="CB68" i="2"/>
  <c r="CA68" i="2"/>
  <c r="BZ68" i="2"/>
  <c r="BY68" i="2"/>
  <c r="BX68" i="2"/>
  <c r="BW68" i="2"/>
  <c r="BV68" i="2"/>
  <c r="BU68" i="2"/>
  <c r="BT68" i="2"/>
  <c r="BS68" i="2"/>
  <c r="BR68" i="2"/>
  <c r="BQ68" i="2"/>
  <c r="BP68" i="2"/>
  <c r="BO68" i="2"/>
  <c r="BN68" i="2"/>
  <c r="BM68" i="2"/>
  <c r="BL68" i="2"/>
  <c r="BK68" i="2"/>
  <c r="BJ68" i="2"/>
  <c r="BI68" i="2"/>
  <c r="BH68" i="2"/>
  <c r="BG68" i="2"/>
  <c r="BF68" i="2"/>
  <c r="BE68" i="2"/>
  <c r="BD68" i="2"/>
  <c r="BC68" i="2"/>
  <c r="BB68" i="2"/>
  <c r="BA68" i="2"/>
  <c r="AZ68" i="2"/>
  <c r="AY68"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S68" i="2"/>
  <c r="R68" i="2"/>
  <c r="Q68" i="2"/>
  <c r="P68" i="2"/>
  <c r="O68" i="2"/>
  <c r="N68" i="2"/>
  <c r="M68" i="2"/>
  <c r="L68" i="2"/>
  <c r="K68" i="2"/>
  <c r="J68" i="2"/>
  <c r="I68" i="2"/>
  <c r="H68" i="2"/>
  <c r="G68" i="2"/>
  <c r="F68" i="2"/>
  <c r="E68" i="2"/>
  <c r="D68" i="2"/>
  <c r="C68" i="2"/>
  <c r="B68" i="2"/>
  <c r="DE67" i="2"/>
  <c r="DD67" i="2"/>
  <c r="DC67" i="2"/>
  <c r="DB67" i="2"/>
  <c r="DA67" i="2"/>
  <c r="CZ67" i="2"/>
  <c r="CY67" i="2"/>
  <c r="CX67" i="2"/>
  <c r="CW67" i="2"/>
  <c r="CV67" i="2"/>
  <c r="CU67" i="2"/>
  <c r="CT67" i="2"/>
  <c r="CS67" i="2"/>
  <c r="CR67" i="2"/>
  <c r="CQ67" i="2"/>
  <c r="CP67" i="2"/>
  <c r="CO67" i="2"/>
  <c r="CN67" i="2"/>
  <c r="CM67" i="2"/>
  <c r="CL67" i="2"/>
  <c r="CK67" i="2"/>
  <c r="CJ67" i="2"/>
  <c r="CI67" i="2"/>
  <c r="CH67" i="2"/>
  <c r="CG67" i="2"/>
  <c r="CF67" i="2"/>
  <c r="CE67" i="2"/>
  <c r="CD67" i="2"/>
  <c r="CC67" i="2"/>
  <c r="CB67" i="2"/>
  <c r="CA67" i="2"/>
  <c r="BZ67" i="2"/>
  <c r="BY67" i="2"/>
  <c r="BX67" i="2"/>
  <c r="BW67" i="2"/>
  <c r="BV67" i="2"/>
  <c r="BU67" i="2"/>
  <c r="BT67" i="2"/>
  <c r="BS67" i="2"/>
  <c r="BR67" i="2"/>
  <c r="BQ67" i="2"/>
  <c r="BP67" i="2"/>
  <c r="BO67" i="2"/>
  <c r="BN67" i="2"/>
  <c r="BM67" i="2"/>
  <c r="BL67" i="2"/>
  <c r="BK67" i="2"/>
  <c r="BJ67" i="2"/>
  <c r="BI67" i="2"/>
  <c r="BH67" i="2"/>
  <c r="BG67" i="2"/>
  <c r="BF67" i="2"/>
  <c r="BE67" i="2"/>
  <c r="BD67" i="2"/>
  <c r="BC67" i="2"/>
  <c r="BB67" i="2"/>
  <c r="BA67" i="2"/>
  <c r="AZ67" i="2"/>
  <c r="AY67" i="2"/>
  <c r="AX6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R67" i="2"/>
  <c r="Q67" i="2"/>
  <c r="P67" i="2"/>
  <c r="O67" i="2"/>
  <c r="N67" i="2"/>
  <c r="M67" i="2"/>
  <c r="L67" i="2"/>
  <c r="K67" i="2"/>
  <c r="J67" i="2"/>
  <c r="I67" i="2"/>
  <c r="H67" i="2"/>
  <c r="G67" i="2"/>
  <c r="F67" i="2"/>
  <c r="E67" i="2"/>
  <c r="D67" i="2"/>
  <c r="C67" i="2"/>
  <c r="B67" i="2"/>
  <c r="DE66" i="2"/>
  <c r="DD66" i="2"/>
  <c r="DC66" i="2"/>
  <c r="DB66" i="2"/>
  <c r="DA66" i="2"/>
  <c r="CZ66" i="2"/>
  <c r="CY66" i="2"/>
  <c r="CX66" i="2"/>
  <c r="CW66" i="2"/>
  <c r="CV66" i="2"/>
  <c r="CU66" i="2"/>
  <c r="CT66" i="2"/>
  <c r="CS66" i="2"/>
  <c r="CR66" i="2"/>
  <c r="CQ66" i="2"/>
  <c r="CP66" i="2"/>
  <c r="CO66" i="2"/>
  <c r="CN66" i="2"/>
  <c r="CM66" i="2"/>
  <c r="CL66" i="2"/>
  <c r="CK66" i="2"/>
  <c r="CJ66" i="2"/>
  <c r="CI66" i="2"/>
  <c r="CH66" i="2"/>
  <c r="CG66" i="2"/>
  <c r="CF66" i="2"/>
  <c r="CE66" i="2"/>
  <c r="CD66" i="2"/>
  <c r="CC66" i="2"/>
  <c r="CB66" i="2"/>
  <c r="CA66" i="2"/>
  <c r="BZ66" i="2"/>
  <c r="BY66" i="2"/>
  <c r="BX66" i="2"/>
  <c r="BW66" i="2"/>
  <c r="BV66" i="2"/>
  <c r="BU66" i="2"/>
  <c r="BT66" i="2"/>
  <c r="BS66" i="2"/>
  <c r="BR66" i="2"/>
  <c r="BQ66" i="2"/>
  <c r="BP66" i="2"/>
  <c r="BO66" i="2"/>
  <c r="BN66" i="2"/>
  <c r="BM66" i="2"/>
  <c r="BL66" i="2"/>
  <c r="BK66" i="2"/>
  <c r="BJ66" i="2"/>
  <c r="BI66" i="2"/>
  <c r="BH66" i="2"/>
  <c r="BG66" i="2"/>
  <c r="BF66" i="2"/>
  <c r="BE66" i="2"/>
  <c r="BD66" i="2"/>
  <c r="BC66" i="2"/>
  <c r="BB66" i="2"/>
  <c r="BA66" i="2"/>
  <c r="AZ66" i="2"/>
  <c r="AY66" i="2"/>
  <c r="AX66" i="2"/>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S66" i="2"/>
  <c r="R66" i="2"/>
  <c r="Q66" i="2"/>
  <c r="P66" i="2"/>
  <c r="O66" i="2"/>
  <c r="N66" i="2"/>
  <c r="M66" i="2"/>
  <c r="L66" i="2"/>
  <c r="K66" i="2"/>
  <c r="J66" i="2"/>
  <c r="I66" i="2"/>
  <c r="H66" i="2"/>
  <c r="G66" i="2"/>
  <c r="F66" i="2"/>
  <c r="E66" i="2"/>
  <c r="D66" i="2"/>
  <c r="C66" i="2"/>
  <c r="B66" i="2"/>
  <c r="DE65" i="2"/>
  <c r="DD65" i="2"/>
  <c r="DC65" i="2"/>
  <c r="DB65" i="2"/>
  <c r="DA65" i="2"/>
  <c r="CZ65" i="2"/>
  <c r="CY65" i="2"/>
  <c r="CX65" i="2"/>
  <c r="CW65" i="2"/>
  <c r="CV65" i="2"/>
  <c r="CU65" i="2"/>
  <c r="CT65" i="2"/>
  <c r="CS65" i="2"/>
  <c r="CR65" i="2"/>
  <c r="CQ65" i="2"/>
  <c r="CP65" i="2"/>
  <c r="CO65" i="2"/>
  <c r="CN65" i="2"/>
  <c r="CM65" i="2"/>
  <c r="CL65" i="2"/>
  <c r="CK65" i="2"/>
  <c r="CJ65" i="2"/>
  <c r="CI65" i="2"/>
  <c r="CH65" i="2"/>
  <c r="CG65" i="2"/>
  <c r="CF65" i="2"/>
  <c r="CE65" i="2"/>
  <c r="CD65" i="2"/>
  <c r="CC65" i="2"/>
  <c r="CB65" i="2"/>
  <c r="CA65" i="2"/>
  <c r="BZ65" i="2"/>
  <c r="BY65" i="2"/>
  <c r="BX65" i="2"/>
  <c r="BW65" i="2"/>
  <c r="BV65" i="2"/>
  <c r="BU65" i="2"/>
  <c r="BT65" i="2"/>
  <c r="BS65" i="2"/>
  <c r="BR65" i="2"/>
  <c r="BQ65" i="2"/>
  <c r="BP65" i="2"/>
  <c r="BO65" i="2"/>
  <c r="BN65" i="2"/>
  <c r="BM65" i="2"/>
  <c r="BL65" i="2"/>
  <c r="BK65" i="2"/>
  <c r="BJ65" i="2"/>
  <c r="BI65" i="2"/>
  <c r="BH65" i="2"/>
  <c r="BG65" i="2"/>
  <c r="BF65" i="2"/>
  <c r="BE65" i="2"/>
  <c r="BD65" i="2"/>
  <c r="BC65" i="2"/>
  <c r="BB65" i="2"/>
  <c r="BA65" i="2"/>
  <c r="AZ65"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D65" i="2"/>
  <c r="C65" i="2"/>
  <c r="B65" i="2"/>
  <c r="DE64" i="2"/>
  <c r="DD64" i="2"/>
  <c r="DC64" i="2"/>
  <c r="DB64" i="2"/>
  <c r="DA64" i="2"/>
  <c r="CZ64" i="2"/>
  <c r="CY64" i="2"/>
  <c r="CX64" i="2"/>
  <c r="CW64" i="2"/>
  <c r="CV64" i="2"/>
  <c r="CU64" i="2"/>
  <c r="CT64" i="2"/>
  <c r="CS64" i="2"/>
  <c r="CR64" i="2"/>
  <c r="CQ64" i="2"/>
  <c r="CP64" i="2"/>
  <c r="CO64" i="2"/>
  <c r="CN64" i="2"/>
  <c r="CM64" i="2"/>
  <c r="CL64" i="2"/>
  <c r="CK64" i="2"/>
  <c r="CJ64" i="2"/>
  <c r="CI64" i="2"/>
  <c r="CH64" i="2"/>
  <c r="CG64" i="2"/>
  <c r="CF64" i="2"/>
  <c r="CE64" i="2"/>
  <c r="CD64" i="2"/>
  <c r="CC64" i="2"/>
  <c r="CB64" i="2"/>
  <c r="CA64" i="2"/>
  <c r="BZ64" i="2"/>
  <c r="BY64" i="2"/>
  <c r="BX64" i="2"/>
  <c r="BW64" i="2"/>
  <c r="BV64" i="2"/>
  <c r="BU64" i="2"/>
  <c r="BT64" i="2"/>
  <c r="BS64" i="2"/>
  <c r="BR64" i="2"/>
  <c r="BQ64" i="2"/>
  <c r="BP64" i="2"/>
  <c r="BO64" i="2"/>
  <c r="BN64" i="2"/>
  <c r="BM64" i="2"/>
  <c r="BL64" i="2"/>
  <c r="BK64" i="2"/>
  <c r="BJ64" i="2"/>
  <c r="BI64" i="2"/>
  <c r="BH64" i="2"/>
  <c r="BG64" i="2"/>
  <c r="BF64" i="2"/>
  <c r="BE64" i="2"/>
  <c r="BD64" i="2"/>
  <c r="BC64" i="2"/>
  <c r="BB64" i="2"/>
  <c r="BA64" i="2"/>
  <c r="AZ64" i="2"/>
  <c r="AY64" i="2"/>
  <c r="AX64" i="2"/>
  <c r="AW64"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T64" i="2"/>
  <c r="S64" i="2"/>
  <c r="R64" i="2"/>
  <c r="Q64" i="2"/>
  <c r="P64" i="2"/>
  <c r="O64" i="2"/>
  <c r="N64" i="2"/>
  <c r="M64" i="2"/>
  <c r="L64" i="2"/>
  <c r="K64" i="2"/>
  <c r="J64" i="2"/>
  <c r="I64" i="2"/>
  <c r="H64" i="2"/>
  <c r="G64" i="2"/>
  <c r="F64" i="2"/>
  <c r="E64" i="2"/>
  <c r="D64" i="2"/>
  <c r="C64" i="2"/>
  <c r="B64" i="2"/>
  <c r="DE63" i="2"/>
  <c r="DD63" i="2"/>
  <c r="DC63" i="2"/>
  <c r="DB63" i="2"/>
  <c r="DA63" i="2"/>
  <c r="CZ63" i="2"/>
  <c r="CY63" i="2"/>
  <c r="CX63" i="2"/>
  <c r="CW63" i="2"/>
  <c r="CV63" i="2"/>
  <c r="CU63" i="2"/>
  <c r="CT63" i="2"/>
  <c r="CS63" i="2"/>
  <c r="CR63" i="2"/>
  <c r="CQ63" i="2"/>
  <c r="CP63" i="2"/>
  <c r="CO63" i="2"/>
  <c r="CN63" i="2"/>
  <c r="CM63" i="2"/>
  <c r="CL63" i="2"/>
  <c r="CK63" i="2"/>
  <c r="CJ63" i="2"/>
  <c r="CI63" i="2"/>
  <c r="CH63" i="2"/>
  <c r="CG63" i="2"/>
  <c r="CF63" i="2"/>
  <c r="CE63" i="2"/>
  <c r="CD63" i="2"/>
  <c r="CC63" i="2"/>
  <c r="CB63" i="2"/>
  <c r="CA63" i="2"/>
  <c r="BZ63" i="2"/>
  <c r="BY63" i="2"/>
  <c r="BX63" i="2"/>
  <c r="BW63" i="2"/>
  <c r="BV63" i="2"/>
  <c r="BU63" i="2"/>
  <c r="BT63" i="2"/>
  <c r="BS63" i="2"/>
  <c r="BR63" i="2"/>
  <c r="BQ63" i="2"/>
  <c r="BP63" i="2"/>
  <c r="BO63" i="2"/>
  <c r="BN63" i="2"/>
  <c r="BM63" i="2"/>
  <c r="BL63" i="2"/>
  <c r="BK63" i="2"/>
  <c r="BJ63" i="2"/>
  <c r="BI63" i="2"/>
  <c r="BH63" i="2"/>
  <c r="BG63" i="2"/>
  <c r="BF63" i="2"/>
  <c r="BE63" i="2"/>
  <c r="BD63" i="2"/>
  <c r="BC63" i="2"/>
  <c r="BB63" i="2"/>
  <c r="BA63" i="2"/>
  <c r="AZ63" i="2"/>
  <c r="AY63"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S63" i="2"/>
  <c r="R63" i="2"/>
  <c r="Q63" i="2"/>
  <c r="P63" i="2"/>
  <c r="O63" i="2"/>
  <c r="N63" i="2"/>
  <c r="M63" i="2"/>
  <c r="L63" i="2"/>
  <c r="K63" i="2"/>
  <c r="J63" i="2"/>
  <c r="I63" i="2"/>
  <c r="H63" i="2"/>
  <c r="G63" i="2"/>
  <c r="F63" i="2"/>
  <c r="E63" i="2"/>
  <c r="D63" i="2"/>
  <c r="C63" i="2"/>
  <c r="B63" i="2"/>
  <c r="DE62" i="2"/>
  <c r="DD62" i="2"/>
  <c r="DC62" i="2"/>
  <c r="DB62" i="2"/>
  <c r="DA62" i="2"/>
  <c r="CZ62" i="2"/>
  <c r="CY62" i="2"/>
  <c r="CX62" i="2"/>
  <c r="CW62" i="2"/>
  <c r="CV62" i="2"/>
  <c r="CU62" i="2"/>
  <c r="CT62" i="2"/>
  <c r="CS62" i="2"/>
  <c r="CR62" i="2"/>
  <c r="CQ62" i="2"/>
  <c r="CP62" i="2"/>
  <c r="CO62" i="2"/>
  <c r="CN62" i="2"/>
  <c r="CM62" i="2"/>
  <c r="CL62" i="2"/>
  <c r="CK62" i="2"/>
  <c r="CJ62" i="2"/>
  <c r="CI62" i="2"/>
  <c r="CH62" i="2"/>
  <c r="CG62" i="2"/>
  <c r="CF62" i="2"/>
  <c r="CE62" i="2"/>
  <c r="CD62" i="2"/>
  <c r="CC62" i="2"/>
  <c r="CB62" i="2"/>
  <c r="CA62" i="2"/>
  <c r="BZ62" i="2"/>
  <c r="BY62" i="2"/>
  <c r="BX62" i="2"/>
  <c r="BW62" i="2"/>
  <c r="BV62" i="2"/>
  <c r="BU62" i="2"/>
  <c r="BT62" i="2"/>
  <c r="BS62" i="2"/>
  <c r="BR62" i="2"/>
  <c r="BQ62" i="2"/>
  <c r="BP62" i="2"/>
  <c r="BO62" i="2"/>
  <c r="BN62" i="2"/>
  <c r="BM62" i="2"/>
  <c r="BL62" i="2"/>
  <c r="BK62" i="2"/>
  <c r="BJ62" i="2"/>
  <c r="BI62" i="2"/>
  <c r="BH62" i="2"/>
  <c r="BG62" i="2"/>
  <c r="BF62" i="2"/>
  <c r="BE62" i="2"/>
  <c r="BD62" i="2"/>
  <c r="BC62" i="2"/>
  <c r="BB62" i="2"/>
  <c r="BA62" i="2"/>
  <c r="AZ62" i="2"/>
  <c r="AY62"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S62" i="2"/>
  <c r="R62" i="2"/>
  <c r="Q62" i="2"/>
  <c r="P62" i="2"/>
  <c r="O62" i="2"/>
  <c r="N62" i="2"/>
  <c r="M62" i="2"/>
  <c r="L62" i="2"/>
  <c r="K62" i="2"/>
  <c r="J62" i="2"/>
  <c r="I62" i="2"/>
  <c r="H62" i="2"/>
  <c r="G62" i="2"/>
  <c r="F62" i="2"/>
  <c r="E62" i="2"/>
  <c r="D62" i="2"/>
  <c r="C62" i="2"/>
  <c r="B62" i="2"/>
  <c r="DE61" i="2"/>
  <c r="DD61" i="2"/>
  <c r="DC61" i="2"/>
  <c r="DB61" i="2"/>
  <c r="DA61" i="2"/>
  <c r="CZ61" i="2"/>
  <c r="CY61" i="2"/>
  <c r="CX61" i="2"/>
  <c r="CW61" i="2"/>
  <c r="CV61" i="2"/>
  <c r="CU61" i="2"/>
  <c r="CT61" i="2"/>
  <c r="CS61" i="2"/>
  <c r="CR61" i="2"/>
  <c r="CQ61" i="2"/>
  <c r="CP61" i="2"/>
  <c r="CO61" i="2"/>
  <c r="CN61" i="2"/>
  <c r="CM61" i="2"/>
  <c r="CL61" i="2"/>
  <c r="CK61" i="2"/>
  <c r="CJ61" i="2"/>
  <c r="CI61" i="2"/>
  <c r="CH61" i="2"/>
  <c r="CG61" i="2"/>
  <c r="CF61" i="2"/>
  <c r="CE61" i="2"/>
  <c r="CD61" i="2"/>
  <c r="CC61" i="2"/>
  <c r="CB61" i="2"/>
  <c r="CA61" i="2"/>
  <c r="BZ61" i="2"/>
  <c r="BY61" i="2"/>
  <c r="BX61" i="2"/>
  <c r="BW61" i="2"/>
  <c r="BV61" i="2"/>
  <c r="BU61" i="2"/>
  <c r="BT61" i="2"/>
  <c r="BS61" i="2"/>
  <c r="BR61" i="2"/>
  <c r="BQ61" i="2"/>
  <c r="BP61" i="2"/>
  <c r="BO61" i="2"/>
  <c r="BN61" i="2"/>
  <c r="BM61" i="2"/>
  <c r="BL61" i="2"/>
  <c r="BK61" i="2"/>
  <c r="BJ61" i="2"/>
  <c r="BI61" i="2"/>
  <c r="BH61" i="2"/>
  <c r="BG61" i="2"/>
  <c r="BF61" i="2"/>
  <c r="BE61" i="2"/>
  <c r="BD61" i="2"/>
  <c r="BC61" i="2"/>
  <c r="BB61" i="2"/>
  <c r="BA61" i="2"/>
  <c r="AZ61" i="2"/>
  <c r="AY61" i="2"/>
  <c r="AX61" i="2"/>
  <c r="AW61" i="2"/>
  <c r="AV61" i="2"/>
  <c r="AU61" i="2"/>
  <c r="AT61" i="2"/>
  <c r="AS61" i="2"/>
  <c r="AR61" i="2"/>
  <c r="AQ61" i="2"/>
  <c r="AP61" i="2"/>
  <c r="AO61" i="2"/>
  <c r="AN61" i="2"/>
  <c r="AM61" i="2"/>
  <c r="AL61" i="2"/>
  <c r="AK61" i="2"/>
  <c r="AJ61" i="2"/>
  <c r="AI61" i="2"/>
  <c r="AH61" i="2"/>
  <c r="AG61" i="2"/>
  <c r="AF61" i="2"/>
  <c r="AE61" i="2"/>
  <c r="AD61" i="2"/>
  <c r="AC61" i="2"/>
  <c r="AB61" i="2"/>
  <c r="AA61" i="2"/>
  <c r="Z61" i="2"/>
  <c r="Y61" i="2"/>
  <c r="X61" i="2"/>
  <c r="W61" i="2"/>
  <c r="V61" i="2"/>
  <c r="U61" i="2"/>
  <c r="T61" i="2"/>
  <c r="S61" i="2"/>
  <c r="R61" i="2"/>
  <c r="Q61" i="2"/>
  <c r="P61" i="2"/>
  <c r="O61" i="2"/>
  <c r="N61" i="2"/>
  <c r="M61" i="2"/>
  <c r="L61" i="2"/>
  <c r="K61" i="2"/>
  <c r="J61" i="2"/>
  <c r="I61" i="2"/>
  <c r="H61" i="2"/>
  <c r="G61" i="2"/>
  <c r="F61" i="2"/>
  <c r="E61" i="2"/>
  <c r="D61" i="2"/>
  <c r="C61" i="2"/>
  <c r="B61" i="2"/>
  <c r="DE60" i="2"/>
  <c r="DD60" i="2"/>
  <c r="DC60" i="2"/>
  <c r="DB60" i="2"/>
  <c r="DA60" i="2"/>
  <c r="CZ60" i="2"/>
  <c r="CY60" i="2"/>
  <c r="CX60" i="2"/>
  <c r="CW60" i="2"/>
  <c r="CV60" i="2"/>
  <c r="CU60" i="2"/>
  <c r="CT60" i="2"/>
  <c r="CS60" i="2"/>
  <c r="CR60" i="2"/>
  <c r="CQ60" i="2"/>
  <c r="CP60" i="2"/>
  <c r="CO60" i="2"/>
  <c r="CN60" i="2"/>
  <c r="CM60" i="2"/>
  <c r="CL60" i="2"/>
  <c r="CK60" i="2"/>
  <c r="CJ60" i="2"/>
  <c r="CI60" i="2"/>
  <c r="CH60" i="2"/>
  <c r="CG60" i="2"/>
  <c r="CF60" i="2"/>
  <c r="CE60" i="2"/>
  <c r="CD60" i="2"/>
  <c r="CC60" i="2"/>
  <c r="CB60" i="2"/>
  <c r="CA60" i="2"/>
  <c r="BZ60" i="2"/>
  <c r="BY60" i="2"/>
  <c r="BX60" i="2"/>
  <c r="BW60" i="2"/>
  <c r="BV60" i="2"/>
  <c r="BU60" i="2"/>
  <c r="BT60" i="2"/>
  <c r="BS60" i="2"/>
  <c r="BR60" i="2"/>
  <c r="BQ60" i="2"/>
  <c r="BP60" i="2"/>
  <c r="BO60" i="2"/>
  <c r="BN60" i="2"/>
  <c r="BM60" i="2"/>
  <c r="BL60" i="2"/>
  <c r="BK60" i="2"/>
  <c r="BJ60" i="2"/>
  <c r="BI60" i="2"/>
  <c r="BH60" i="2"/>
  <c r="BG60" i="2"/>
  <c r="BF60" i="2"/>
  <c r="BE60" i="2"/>
  <c r="BD60" i="2"/>
  <c r="BC60" i="2"/>
  <c r="BB60" i="2"/>
  <c r="BA60" i="2"/>
  <c r="AZ60" i="2"/>
  <c r="AY60"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R60" i="2"/>
  <c r="Q60" i="2"/>
  <c r="P60" i="2"/>
  <c r="O60" i="2"/>
  <c r="N60" i="2"/>
  <c r="M60" i="2"/>
  <c r="L60" i="2"/>
  <c r="K60" i="2"/>
  <c r="J60" i="2"/>
  <c r="I60" i="2"/>
  <c r="H60" i="2"/>
  <c r="G60" i="2"/>
  <c r="F60" i="2"/>
  <c r="E60" i="2"/>
  <c r="D60" i="2"/>
  <c r="C60" i="2"/>
  <c r="B60" i="2"/>
  <c r="DE59" i="2"/>
  <c r="DD59" i="2"/>
  <c r="DC59" i="2"/>
  <c r="DB59" i="2"/>
  <c r="DA59" i="2"/>
  <c r="CZ59" i="2"/>
  <c r="CY59" i="2"/>
  <c r="CX59" i="2"/>
  <c r="CW59" i="2"/>
  <c r="CV59" i="2"/>
  <c r="CU59" i="2"/>
  <c r="CT59" i="2"/>
  <c r="CS59" i="2"/>
  <c r="CR59" i="2"/>
  <c r="CQ59" i="2"/>
  <c r="CP59" i="2"/>
  <c r="CO59" i="2"/>
  <c r="CN59" i="2"/>
  <c r="CM59" i="2"/>
  <c r="CL59" i="2"/>
  <c r="CK59" i="2"/>
  <c r="CJ59" i="2"/>
  <c r="CI59" i="2"/>
  <c r="CH59" i="2"/>
  <c r="CG59" i="2"/>
  <c r="CF59" i="2"/>
  <c r="CE59" i="2"/>
  <c r="CD59" i="2"/>
  <c r="CC59" i="2"/>
  <c r="CB59" i="2"/>
  <c r="CA59" i="2"/>
  <c r="BZ59" i="2"/>
  <c r="BY59" i="2"/>
  <c r="BX59" i="2"/>
  <c r="BW59" i="2"/>
  <c r="BV59" i="2"/>
  <c r="BU59" i="2"/>
  <c r="BT59" i="2"/>
  <c r="BS59" i="2"/>
  <c r="BR59" i="2"/>
  <c r="BQ59" i="2"/>
  <c r="BP59" i="2"/>
  <c r="BO59" i="2"/>
  <c r="BN59" i="2"/>
  <c r="BM59" i="2"/>
  <c r="BL59" i="2"/>
  <c r="BK59" i="2"/>
  <c r="BJ59" i="2"/>
  <c r="BI59" i="2"/>
  <c r="BH59" i="2"/>
  <c r="BG59" i="2"/>
  <c r="BF59" i="2"/>
  <c r="BE59" i="2"/>
  <c r="BD59" i="2"/>
  <c r="BC59" i="2"/>
  <c r="BB59" i="2"/>
  <c r="BA59" i="2"/>
  <c r="AZ59" i="2"/>
  <c r="AY59"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R59" i="2"/>
  <c r="Q59" i="2"/>
  <c r="P59" i="2"/>
  <c r="O59" i="2"/>
  <c r="N59" i="2"/>
  <c r="M59" i="2"/>
  <c r="L59" i="2"/>
  <c r="K59" i="2"/>
  <c r="J59" i="2"/>
  <c r="I59" i="2"/>
  <c r="H59" i="2"/>
  <c r="G59" i="2"/>
  <c r="F59" i="2"/>
  <c r="E59" i="2"/>
  <c r="D59" i="2"/>
  <c r="C59" i="2"/>
  <c r="B59" i="2"/>
  <c r="DE58" i="2"/>
  <c r="DD58" i="2"/>
  <c r="DC58" i="2"/>
  <c r="DB58" i="2"/>
  <c r="DA58" i="2"/>
  <c r="CZ58" i="2"/>
  <c r="CY58" i="2"/>
  <c r="CX58" i="2"/>
  <c r="CW58" i="2"/>
  <c r="CV58" i="2"/>
  <c r="CU58" i="2"/>
  <c r="CT58" i="2"/>
  <c r="CS58" i="2"/>
  <c r="CR58" i="2"/>
  <c r="CQ58" i="2"/>
  <c r="CP58" i="2"/>
  <c r="CO58" i="2"/>
  <c r="CN58" i="2"/>
  <c r="CM58" i="2"/>
  <c r="CL58" i="2"/>
  <c r="CK58" i="2"/>
  <c r="CJ58" i="2"/>
  <c r="CI58" i="2"/>
  <c r="CH58" i="2"/>
  <c r="CG58" i="2"/>
  <c r="CF58" i="2"/>
  <c r="CE58" i="2"/>
  <c r="CD58" i="2"/>
  <c r="CC58" i="2"/>
  <c r="CB58" i="2"/>
  <c r="CA58" i="2"/>
  <c r="BZ58" i="2"/>
  <c r="BY58" i="2"/>
  <c r="BX58" i="2"/>
  <c r="BW58" i="2"/>
  <c r="BV58" i="2"/>
  <c r="BU58" i="2"/>
  <c r="BT58" i="2"/>
  <c r="BS58" i="2"/>
  <c r="BR58" i="2"/>
  <c r="BQ58" i="2"/>
  <c r="BP58" i="2"/>
  <c r="BO58" i="2"/>
  <c r="BN58" i="2"/>
  <c r="BM58" i="2"/>
  <c r="BL58" i="2"/>
  <c r="BK58" i="2"/>
  <c r="BJ58" i="2"/>
  <c r="BI58" i="2"/>
  <c r="BH58" i="2"/>
  <c r="BG58" i="2"/>
  <c r="BF58" i="2"/>
  <c r="BE58" i="2"/>
  <c r="BD58" i="2"/>
  <c r="BC58" i="2"/>
  <c r="BB58" i="2"/>
  <c r="BA58" i="2"/>
  <c r="AZ58" i="2"/>
  <c r="AY58" i="2"/>
  <c r="AX58"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T58" i="2"/>
  <c r="S58" i="2"/>
  <c r="R58" i="2"/>
  <c r="Q58" i="2"/>
  <c r="P58" i="2"/>
  <c r="O58" i="2"/>
  <c r="N58" i="2"/>
  <c r="M58" i="2"/>
  <c r="L58" i="2"/>
  <c r="K58" i="2"/>
  <c r="J58" i="2"/>
  <c r="I58" i="2"/>
  <c r="H58" i="2"/>
  <c r="G58" i="2"/>
  <c r="F58" i="2"/>
  <c r="E58" i="2"/>
  <c r="D58" i="2"/>
  <c r="C58" i="2"/>
  <c r="B58" i="2"/>
  <c r="DE57" i="2"/>
  <c r="DD57" i="2"/>
  <c r="DC57" i="2"/>
  <c r="DB57" i="2"/>
  <c r="DA57" i="2"/>
  <c r="CZ57" i="2"/>
  <c r="CY57" i="2"/>
  <c r="CX57" i="2"/>
  <c r="CW57" i="2"/>
  <c r="CV57" i="2"/>
  <c r="CU57" i="2"/>
  <c r="CT57" i="2"/>
  <c r="CS57" i="2"/>
  <c r="CR57" i="2"/>
  <c r="CQ57" i="2"/>
  <c r="CP57" i="2"/>
  <c r="CO57" i="2"/>
  <c r="CN57" i="2"/>
  <c r="CM57" i="2"/>
  <c r="CL57" i="2"/>
  <c r="CK57" i="2"/>
  <c r="CJ57" i="2"/>
  <c r="CI57" i="2"/>
  <c r="CH57" i="2"/>
  <c r="CG57" i="2"/>
  <c r="CF57" i="2"/>
  <c r="CE57" i="2"/>
  <c r="CD57" i="2"/>
  <c r="CC57" i="2"/>
  <c r="CB57" i="2"/>
  <c r="CA57" i="2"/>
  <c r="BZ57" i="2"/>
  <c r="BY57" i="2"/>
  <c r="BX57" i="2"/>
  <c r="BW57" i="2"/>
  <c r="BV57" i="2"/>
  <c r="BU57" i="2"/>
  <c r="BT57" i="2"/>
  <c r="BS57" i="2"/>
  <c r="BR57" i="2"/>
  <c r="BQ57" i="2"/>
  <c r="BP57" i="2"/>
  <c r="BO57" i="2"/>
  <c r="BN57" i="2"/>
  <c r="BM57" i="2"/>
  <c r="BL57" i="2"/>
  <c r="BK57" i="2"/>
  <c r="BJ57" i="2"/>
  <c r="BI57" i="2"/>
  <c r="BH57" i="2"/>
  <c r="BG57" i="2"/>
  <c r="BF57" i="2"/>
  <c r="BE57" i="2"/>
  <c r="BD57" i="2"/>
  <c r="BC57" i="2"/>
  <c r="BB57" i="2"/>
  <c r="BA57" i="2"/>
  <c r="AZ57" i="2"/>
  <c r="AY57"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R57" i="2"/>
  <c r="Q57" i="2"/>
  <c r="P57" i="2"/>
  <c r="O57" i="2"/>
  <c r="N57" i="2"/>
  <c r="M57" i="2"/>
  <c r="L57" i="2"/>
  <c r="K57" i="2"/>
  <c r="J57" i="2"/>
  <c r="I57" i="2"/>
  <c r="H57" i="2"/>
  <c r="G57" i="2"/>
  <c r="F57" i="2"/>
  <c r="E57" i="2"/>
  <c r="D57" i="2"/>
  <c r="C57" i="2"/>
  <c r="B57" i="2"/>
  <c r="DE56" i="2"/>
  <c r="DD56" i="2"/>
  <c r="DC56" i="2"/>
  <c r="DB56" i="2"/>
  <c r="DA56" i="2"/>
  <c r="CZ56" i="2"/>
  <c r="CY56" i="2"/>
  <c r="CX56" i="2"/>
  <c r="CW56" i="2"/>
  <c r="CV56" i="2"/>
  <c r="CU56" i="2"/>
  <c r="CT56" i="2"/>
  <c r="CS56" i="2"/>
  <c r="CR56" i="2"/>
  <c r="CQ56" i="2"/>
  <c r="CP56" i="2"/>
  <c r="CO56" i="2"/>
  <c r="CN56" i="2"/>
  <c r="CM56" i="2"/>
  <c r="CL56" i="2"/>
  <c r="CK56" i="2"/>
  <c r="CJ56" i="2"/>
  <c r="CI56" i="2"/>
  <c r="CH56" i="2"/>
  <c r="CG56" i="2"/>
  <c r="CF56" i="2"/>
  <c r="CE56" i="2"/>
  <c r="CD56" i="2"/>
  <c r="CC56" i="2"/>
  <c r="CB56" i="2"/>
  <c r="CA56" i="2"/>
  <c r="BZ56" i="2"/>
  <c r="BY56" i="2"/>
  <c r="BX56" i="2"/>
  <c r="BW56" i="2"/>
  <c r="BV56" i="2"/>
  <c r="BU56" i="2"/>
  <c r="BT56" i="2"/>
  <c r="BS56" i="2"/>
  <c r="BR56" i="2"/>
  <c r="BQ56" i="2"/>
  <c r="BP56" i="2"/>
  <c r="BO56" i="2"/>
  <c r="BN56" i="2"/>
  <c r="BM56" i="2"/>
  <c r="BL56" i="2"/>
  <c r="BK56" i="2"/>
  <c r="BJ56" i="2"/>
  <c r="BI56" i="2"/>
  <c r="BH56" i="2"/>
  <c r="BG56" i="2"/>
  <c r="BF56" i="2"/>
  <c r="BE56" i="2"/>
  <c r="BD56" i="2"/>
  <c r="BC56" i="2"/>
  <c r="BB56" i="2"/>
  <c r="BA56" i="2"/>
  <c r="AZ56" i="2"/>
  <c r="AY56"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R56" i="2"/>
  <c r="Q56" i="2"/>
  <c r="P56" i="2"/>
  <c r="O56" i="2"/>
  <c r="N56" i="2"/>
  <c r="M56" i="2"/>
  <c r="L56" i="2"/>
  <c r="K56" i="2"/>
  <c r="J56" i="2"/>
  <c r="I56" i="2"/>
  <c r="H56" i="2"/>
  <c r="G56" i="2"/>
  <c r="F56" i="2"/>
  <c r="E56" i="2"/>
  <c r="D56" i="2"/>
  <c r="C56" i="2"/>
  <c r="B56" i="2"/>
  <c r="DE55" i="2"/>
  <c r="DD55" i="2"/>
  <c r="DC55" i="2"/>
  <c r="DB55" i="2"/>
  <c r="DA55" i="2"/>
  <c r="CZ55" i="2"/>
  <c r="CY55" i="2"/>
  <c r="CX55" i="2"/>
  <c r="CW55" i="2"/>
  <c r="CV55" i="2"/>
  <c r="CU55" i="2"/>
  <c r="CT55" i="2"/>
  <c r="CS55" i="2"/>
  <c r="CR55" i="2"/>
  <c r="CQ55" i="2"/>
  <c r="CP55" i="2"/>
  <c r="CO55" i="2"/>
  <c r="CN55" i="2"/>
  <c r="CM55" i="2"/>
  <c r="CL55" i="2"/>
  <c r="CK55" i="2"/>
  <c r="CJ55" i="2"/>
  <c r="CI55" i="2"/>
  <c r="CH55" i="2"/>
  <c r="CG55" i="2"/>
  <c r="CF55" i="2"/>
  <c r="CE55" i="2"/>
  <c r="CD55" i="2"/>
  <c r="CC55" i="2"/>
  <c r="CB55" i="2"/>
  <c r="CA55" i="2"/>
  <c r="BZ55" i="2"/>
  <c r="BY55" i="2"/>
  <c r="BX55" i="2"/>
  <c r="BW55" i="2"/>
  <c r="BV55" i="2"/>
  <c r="BU55" i="2"/>
  <c r="BT55" i="2"/>
  <c r="BS55" i="2"/>
  <c r="BR55" i="2"/>
  <c r="BQ55" i="2"/>
  <c r="BP55" i="2"/>
  <c r="BO55" i="2"/>
  <c r="BN55" i="2"/>
  <c r="BM55" i="2"/>
  <c r="BL55" i="2"/>
  <c r="BK55" i="2"/>
  <c r="BJ55" i="2"/>
  <c r="BI55" i="2"/>
  <c r="BH55" i="2"/>
  <c r="BG55" i="2"/>
  <c r="BF55" i="2"/>
  <c r="BE55" i="2"/>
  <c r="BD55" i="2"/>
  <c r="BC55" i="2"/>
  <c r="BB55" i="2"/>
  <c r="BA55" i="2"/>
  <c r="AZ55" i="2"/>
  <c r="AY55" i="2"/>
  <c r="AX55" i="2"/>
  <c r="AW55" i="2"/>
  <c r="AV55" i="2"/>
  <c r="AU55" i="2"/>
  <c r="AT55" i="2"/>
  <c r="AS55" i="2"/>
  <c r="AR55" i="2"/>
  <c r="AQ55" i="2"/>
  <c r="AP55" i="2"/>
  <c r="AO55" i="2"/>
  <c r="AN55" i="2"/>
  <c r="AM55" i="2"/>
  <c r="AL55" i="2"/>
  <c r="AK55" i="2"/>
  <c r="AJ55" i="2"/>
  <c r="AI55" i="2"/>
  <c r="AH55" i="2"/>
  <c r="AG55" i="2"/>
  <c r="AF55" i="2"/>
  <c r="AE55" i="2"/>
  <c r="AD55" i="2"/>
  <c r="AC55" i="2"/>
  <c r="AB55" i="2"/>
  <c r="AA55" i="2"/>
  <c r="Z55" i="2"/>
  <c r="Y55" i="2"/>
  <c r="X55" i="2"/>
  <c r="W55" i="2"/>
  <c r="V55" i="2"/>
  <c r="U55" i="2"/>
  <c r="T55" i="2"/>
  <c r="S55" i="2"/>
  <c r="R55" i="2"/>
  <c r="Q55" i="2"/>
  <c r="P55" i="2"/>
  <c r="O55" i="2"/>
  <c r="N55" i="2"/>
  <c r="M55" i="2"/>
  <c r="L55" i="2"/>
  <c r="K55" i="2"/>
  <c r="J55" i="2"/>
  <c r="I55" i="2"/>
  <c r="H55" i="2"/>
  <c r="G55" i="2"/>
  <c r="F55" i="2"/>
  <c r="E55" i="2"/>
  <c r="D55" i="2"/>
  <c r="C55" i="2"/>
  <c r="B55" i="2"/>
  <c r="DE54" i="2"/>
  <c r="DD54" i="2"/>
  <c r="DC54" i="2"/>
  <c r="DB54" i="2"/>
  <c r="DA54" i="2"/>
  <c r="CZ54" i="2"/>
  <c r="CY54" i="2"/>
  <c r="CX54" i="2"/>
  <c r="CW54" i="2"/>
  <c r="CV54" i="2"/>
  <c r="CU54" i="2"/>
  <c r="CT54" i="2"/>
  <c r="CS54" i="2"/>
  <c r="CR54" i="2"/>
  <c r="CQ54" i="2"/>
  <c r="CP54" i="2"/>
  <c r="CO54" i="2"/>
  <c r="CN54" i="2"/>
  <c r="CM54" i="2"/>
  <c r="CL54" i="2"/>
  <c r="CK54" i="2"/>
  <c r="CJ54" i="2"/>
  <c r="CI54" i="2"/>
  <c r="CH54" i="2"/>
  <c r="CG54" i="2"/>
  <c r="CF54" i="2"/>
  <c r="CE54" i="2"/>
  <c r="CD54" i="2"/>
  <c r="CC54" i="2"/>
  <c r="CB54" i="2"/>
  <c r="CA54" i="2"/>
  <c r="BZ54" i="2"/>
  <c r="BY54" i="2"/>
  <c r="BX54" i="2"/>
  <c r="BW54" i="2"/>
  <c r="BV54" i="2"/>
  <c r="BU54" i="2"/>
  <c r="BT54" i="2"/>
  <c r="BS54" i="2"/>
  <c r="BR54" i="2"/>
  <c r="BQ54" i="2"/>
  <c r="BP54" i="2"/>
  <c r="BO54" i="2"/>
  <c r="BN54" i="2"/>
  <c r="BM54" i="2"/>
  <c r="BL54" i="2"/>
  <c r="BK54" i="2"/>
  <c r="BJ54" i="2"/>
  <c r="BI54" i="2"/>
  <c r="BH54" i="2"/>
  <c r="BG54" i="2"/>
  <c r="BF54" i="2"/>
  <c r="BE54" i="2"/>
  <c r="BD54" i="2"/>
  <c r="BC54" i="2"/>
  <c r="BB54" i="2"/>
  <c r="BA54" i="2"/>
  <c r="AZ54" i="2"/>
  <c r="AY54"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R54" i="2"/>
  <c r="Q54" i="2"/>
  <c r="P54" i="2"/>
  <c r="O54" i="2"/>
  <c r="N54" i="2"/>
  <c r="M54" i="2"/>
  <c r="L54" i="2"/>
  <c r="K54" i="2"/>
  <c r="J54" i="2"/>
  <c r="I54" i="2"/>
  <c r="H54" i="2"/>
  <c r="G54" i="2"/>
  <c r="F54" i="2"/>
  <c r="E54" i="2"/>
  <c r="D54" i="2"/>
  <c r="C54" i="2"/>
  <c r="B54" i="2"/>
  <c r="DE53" i="2"/>
  <c r="DD53" i="2"/>
  <c r="DC53" i="2"/>
  <c r="DB53" i="2"/>
  <c r="DA53" i="2"/>
  <c r="CZ53" i="2"/>
  <c r="CY53" i="2"/>
  <c r="CX53" i="2"/>
  <c r="CW53" i="2"/>
  <c r="CV53" i="2"/>
  <c r="CU53" i="2"/>
  <c r="CT53" i="2"/>
  <c r="CS53" i="2"/>
  <c r="CR53" i="2"/>
  <c r="CQ53" i="2"/>
  <c r="CP53" i="2"/>
  <c r="CO53" i="2"/>
  <c r="CN53" i="2"/>
  <c r="CM53" i="2"/>
  <c r="CL53" i="2"/>
  <c r="CK53" i="2"/>
  <c r="CJ53" i="2"/>
  <c r="CI53" i="2"/>
  <c r="CH53" i="2"/>
  <c r="CG53" i="2"/>
  <c r="CF53" i="2"/>
  <c r="CE53" i="2"/>
  <c r="CD53" i="2"/>
  <c r="CC53" i="2"/>
  <c r="CB53" i="2"/>
  <c r="CA53" i="2"/>
  <c r="BZ53" i="2"/>
  <c r="BY53" i="2"/>
  <c r="BX53" i="2"/>
  <c r="BW53" i="2"/>
  <c r="BV53" i="2"/>
  <c r="BU53" i="2"/>
  <c r="BT53" i="2"/>
  <c r="BS53" i="2"/>
  <c r="BR53" i="2"/>
  <c r="BQ53" i="2"/>
  <c r="BP53" i="2"/>
  <c r="BO53" i="2"/>
  <c r="BN53" i="2"/>
  <c r="BM53" i="2"/>
  <c r="BL53" i="2"/>
  <c r="BK53" i="2"/>
  <c r="BJ53" i="2"/>
  <c r="BI53" i="2"/>
  <c r="BH53" i="2"/>
  <c r="BG53" i="2"/>
  <c r="BF53" i="2"/>
  <c r="BE53" i="2"/>
  <c r="BD53" i="2"/>
  <c r="BC53" i="2"/>
  <c r="BB53" i="2"/>
  <c r="BA53" i="2"/>
  <c r="AZ53" i="2"/>
  <c r="AY53"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R53" i="2"/>
  <c r="Q53" i="2"/>
  <c r="P53" i="2"/>
  <c r="O53" i="2"/>
  <c r="N53" i="2"/>
  <c r="M53" i="2"/>
  <c r="L53" i="2"/>
  <c r="K53" i="2"/>
  <c r="J53" i="2"/>
  <c r="I53" i="2"/>
  <c r="H53" i="2"/>
  <c r="G53" i="2"/>
  <c r="F53" i="2"/>
  <c r="E53" i="2"/>
  <c r="D53" i="2"/>
  <c r="C53" i="2"/>
  <c r="B53" i="2"/>
  <c r="DE52" i="2"/>
  <c r="DD52" i="2"/>
  <c r="DC52" i="2"/>
  <c r="DB52" i="2"/>
  <c r="DA52" i="2"/>
  <c r="CZ52" i="2"/>
  <c r="CY52" i="2"/>
  <c r="CX52" i="2"/>
  <c r="CW52" i="2"/>
  <c r="CV52" i="2"/>
  <c r="CU52" i="2"/>
  <c r="CT52" i="2"/>
  <c r="CS52" i="2"/>
  <c r="CR52" i="2"/>
  <c r="CQ52" i="2"/>
  <c r="CP52" i="2"/>
  <c r="CO52" i="2"/>
  <c r="CN52" i="2"/>
  <c r="CM52" i="2"/>
  <c r="CL52" i="2"/>
  <c r="CK52" i="2"/>
  <c r="CJ52" i="2"/>
  <c r="CI52" i="2"/>
  <c r="CH52" i="2"/>
  <c r="CG52" i="2"/>
  <c r="CF52" i="2"/>
  <c r="CE52" i="2"/>
  <c r="CD52" i="2"/>
  <c r="CC52" i="2"/>
  <c r="CB52" i="2"/>
  <c r="CA52" i="2"/>
  <c r="BZ52" i="2"/>
  <c r="BY52" i="2"/>
  <c r="BX52" i="2"/>
  <c r="BW52" i="2"/>
  <c r="BV52" i="2"/>
  <c r="BU52" i="2"/>
  <c r="BT52" i="2"/>
  <c r="BS52" i="2"/>
  <c r="BR52" i="2"/>
  <c r="BQ52" i="2"/>
  <c r="BP52" i="2"/>
  <c r="BO52" i="2"/>
  <c r="BN52" i="2"/>
  <c r="BM52" i="2"/>
  <c r="BL52" i="2"/>
  <c r="BK52" i="2"/>
  <c r="BJ52" i="2"/>
  <c r="BI52" i="2"/>
  <c r="BH52" i="2"/>
  <c r="BG52" i="2"/>
  <c r="BF52" i="2"/>
  <c r="BE52" i="2"/>
  <c r="BD52" i="2"/>
  <c r="BC52" i="2"/>
  <c r="BB52" i="2"/>
  <c r="BA52" i="2"/>
  <c r="AZ52" i="2"/>
  <c r="AY52" i="2"/>
  <c r="AX52" i="2"/>
  <c r="AW52" i="2"/>
  <c r="AV52" i="2"/>
  <c r="AU52" i="2"/>
  <c r="AT52" i="2"/>
  <c r="AS52" i="2"/>
  <c r="AR52" i="2"/>
  <c r="AQ52" i="2"/>
  <c r="AP52" i="2"/>
  <c r="AO52" i="2"/>
  <c r="AN52"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E52" i="2"/>
  <c r="D52" i="2"/>
  <c r="C52" i="2"/>
  <c r="B52" i="2"/>
  <c r="DE51" i="2"/>
  <c r="DD51" i="2"/>
  <c r="DC51" i="2"/>
  <c r="DB51" i="2"/>
  <c r="DA51" i="2"/>
  <c r="CZ51" i="2"/>
  <c r="CY51" i="2"/>
  <c r="CX51" i="2"/>
  <c r="CW51" i="2"/>
  <c r="CV51" i="2"/>
  <c r="CU51" i="2"/>
  <c r="CT51" i="2"/>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B51" i="2"/>
  <c r="DE50" i="2"/>
  <c r="DD50" i="2"/>
  <c r="DC50" i="2"/>
  <c r="DB50" i="2"/>
  <c r="DA50" i="2"/>
  <c r="CZ50" i="2"/>
  <c r="CY50" i="2"/>
  <c r="CX50" i="2"/>
  <c r="CW50" i="2"/>
  <c r="CV50" i="2"/>
  <c r="CU50" i="2"/>
  <c r="CT50" i="2"/>
  <c r="CS50" i="2"/>
  <c r="CR50" i="2"/>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BJ50" i="2"/>
  <c r="BI50" i="2"/>
  <c r="BH50" i="2"/>
  <c r="BG50" i="2"/>
  <c r="BF50"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B50" i="2"/>
  <c r="DE49" i="2"/>
  <c r="DD49" i="2"/>
  <c r="DC49" i="2"/>
  <c r="DB49" i="2"/>
  <c r="DA49" i="2"/>
  <c r="CZ49" i="2"/>
  <c r="CY49" i="2"/>
  <c r="CX49" i="2"/>
  <c r="CW49" i="2"/>
  <c r="CV49" i="2"/>
  <c r="CU49" i="2"/>
  <c r="CT49" i="2"/>
  <c r="CS49" i="2"/>
  <c r="CR49" i="2"/>
  <c r="CQ49" i="2"/>
  <c r="CP49" i="2"/>
  <c r="CO49" i="2"/>
  <c r="CN49" i="2"/>
  <c r="CM49" i="2"/>
  <c r="CL49" i="2"/>
  <c r="CK49" i="2"/>
  <c r="CJ49" i="2"/>
  <c r="CI49"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B49" i="2"/>
  <c r="DE48" i="2"/>
  <c r="DD48" i="2"/>
  <c r="DC48" i="2"/>
  <c r="DB48" i="2"/>
  <c r="DA48" i="2"/>
  <c r="CZ48" i="2"/>
  <c r="CY48" i="2"/>
  <c r="CX48" i="2"/>
  <c r="CW48" i="2"/>
  <c r="CV48" i="2"/>
  <c r="CU48"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B48" i="2"/>
  <c r="DE47" i="2"/>
  <c r="DD47" i="2"/>
  <c r="DC47" i="2"/>
  <c r="DB47" i="2"/>
  <c r="DA47" i="2"/>
  <c r="CZ47" i="2"/>
  <c r="CY47" i="2"/>
  <c r="CX47" i="2"/>
  <c r="CW47" i="2"/>
  <c r="CV47" i="2"/>
  <c r="CU47" i="2"/>
  <c r="CT47" i="2"/>
  <c r="CS47" i="2"/>
  <c r="CR47" i="2"/>
  <c r="CQ47" i="2"/>
  <c r="CP47" i="2"/>
  <c r="CO47" i="2"/>
  <c r="CN47" i="2"/>
  <c r="CM47" i="2"/>
  <c r="CL47" i="2"/>
  <c r="CK47" i="2"/>
  <c r="CJ47" i="2"/>
  <c r="CI47" i="2"/>
  <c r="CH47" i="2"/>
  <c r="CG47" i="2"/>
  <c r="CF47" i="2"/>
  <c r="CE47" i="2"/>
  <c r="CD47" i="2"/>
  <c r="CC47" i="2"/>
  <c r="CB47" i="2"/>
  <c r="CA47" i="2"/>
  <c r="BZ47" i="2"/>
  <c r="BY47" i="2"/>
  <c r="BX47" i="2"/>
  <c r="BW47" i="2"/>
  <c r="BV47" i="2"/>
  <c r="BU47" i="2"/>
  <c r="BT47" i="2"/>
  <c r="BS47" i="2"/>
  <c r="BR47" i="2"/>
  <c r="BQ47" i="2"/>
  <c r="BP47" i="2"/>
  <c r="BO47" i="2"/>
  <c r="BN47" i="2"/>
  <c r="BM47" i="2"/>
  <c r="BL47" i="2"/>
  <c r="BK47" i="2"/>
  <c r="BJ47" i="2"/>
  <c r="BI47" i="2"/>
  <c r="BH47" i="2"/>
  <c r="BG47" i="2"/>
  <c r="BF47" i="2"/>
  <c r="BE47" i="2"/>
  <c r="BD47" i="2"/>
  <c r="BC47" i="2"/>
  <c r="BB47" i="2"/>
  <c r="BA47" i="2"/>
  <c r="AZ47"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C47" i="2"/>
  <c r="B47" i="2"/>
  <c r="DE46" i="2"/>
  <c r="DD46" i="2"/>
  <c r="DC46" i="2"/>
  <c r="DB46" i="2"/>
  <c r="DA46" i="2"/>
  <c r="CZ46" i="2"/>
  <c r="CY46" i="2"/>
  <c r="CX46" i="2"/>
  <c r="CW46" i="2"/>
  <c r="CV46" i="2"/>
  <c r="CU46" i="2"/>
  <c r="CT46" i="2"/>
  <c r="CS46" i="2"/>
  <c r="CR46" i="2"/>
  <c r="CQ46" i="2"/>
  <c r="CP46" i="2"/>
  <c r="CO46" i="2"/>
  <c r="CN46" i="2"/>
  <c r="CM46" i="2"/>
  <c r="CL46" i="2"/>
  <c r="CK46" i="2"/>
  <c r="CJ46" i="2"/>
  <c r="CI46" i="2"/>
  <c r="CH46" i="2"/>
  <c r="CG46" i="2"/>
  <c r="CF46" i="2"/>
  <c r="CE46" i="2"/>
  <c r="CD46" i="2"/>
  <c r="CC46" i="2"/>
  <c r="CB46" i="2"/>
  <c r="CA46" i="2"/>
  <c r="BZ46" i="2"/>
  <c r="BY46" i="2"/>
  <c r="BX46" i="2"/>
  <c r="BW46" i="2"/>
  <c r="BV46" i="2"/>
  <c r="BU46" i="2"/>
  <c r="BT46" i="2"/>
  <c r="BS46" i="2"/>
  <c r="BR46" i="2"/>
  <c r="BQ46" i="2"/>
  <c r="BP46" i="2"/>
  <c r="BO46" i="2"/>
  <c r="BN46" i="2"/>
  <c r="BM46" i="2"/>
  <c r="BL46" i="2"/>
  <c r="BK46" i="2"/>
  <c r="BJ46" i="2"/>
  <c r="BI46" i="2"/>
  <c r="BH46" i="2"/>
  <c r="BG46" i="2"/>
  <c r="BF46"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C46" i="2"/>
  <c r="B46" i="2"/>
  <c r="DE45" i="2"/>
  <c r="DD45" i="2"/>
  <c r="DC45" i="2"/>
  <c r="DB45" i="2"/>
  <c r="DA45" i="2"/>
  <c r="CZ45" i="2"/>
  <c r="CY45" i="2"/>
  <c r="CX45" i="2"/>
  <c r="CW45" i="2"/>
  <c r="CV45" i="2"/>
  <c r="CU45" i="2"/>
  <c r="CT45" i="2"/>
  <c r="CS45" i="2"/>
  <c r="CR45" i="2"/>
  <c r="CQ45" i="2"/>
  <c r="CP45" i="2"/>
  <c r="CO45" i="2"/>
  <c r="CN45" i="2"/>
  <c r="CM45" i="2"/>
  <c r="CL45" i="2"/>
  <c r="CK45" i="2"/>
  <c r="CJ45" i="2"/>
  <c r="CI45" i="2"/>
  <c r="CH45" i="2"/>
  <c r="CG45" i="2"/>
  <c r="CF45" i="2"/>
  <c r="CE45" i="2"/>
  <c r="CD45" i="2"/>
  <c r="CC45" i="2"/>
  <c r="CB45" i="2"/>
  <c r="CA45" i="2"/>
  <c r="BZ45" i="2"/>
  <c r="BY45" i="2"/>
  <c r="BX45" i="2"/>
  <c r="BW45" i="2"/>
  <c r="BV45" i="2"/>
  <c r="BU45" i="2"/>
  <c r="BT45" i="2"/>
  <c r="BS45" i="2"/>
  <c r="BR45" i="2"/>
  <c r="BQ45" i="2"/>
  <c r="BP45" i="2"/>
  <c r="BO45" i="2"/>
  <c r="BN45" i="2"/>
  <c r="BM45" i="2"/>
  <c r="BL45" i="2"/>
  <c r="BK45" i="2"/>
  <c r="BJ45" i="2"/>
  <c r="BI45" i="2"/>
  <c r="BH45" i="2"/>
  <c r="BG45" i="2"/>
  <c r="BF45" i="2"/>
  <c r="BE45" i="2"/>
  <c r="BD45" i="2"/>
  <c r="BC45" i="2"/>
  <c r="BB45" i="2"/>
  <c r="BA45" i="2"/>
  <c r="AZ45" i="2"/>
  <c r="AY45"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R45" i="2"/>
  <c r="Q45" i="2"/>
  <c r="P45" i="2"/>
  <c r="O45" i="2"/>
  <c r="N45" i="2"/>
  <c r="M45" i="2"/>
  <c r="L45" i="2"/>
  <c r="K45" i="2"/>
  <c r="J45" i="2"/>
  <c r="I45" i="2"/>
  <c r="H45" i="2"/>
  <c r="G45" i="2"/>
  <c r="F45" i="2"/>
  <c r="E45" i="2"/>
  <c r="D45" i="2"/>
  <c r="C45" i="2"/>
  <c r="B45" i="2"/>
  <c r="DE44" i="2"/>
  <c r="DD44" i="2"/>
  <c r="DC44" i="2"/>
  <c r="DB44" i="2"/>
  <c r="DA44" i="2"/>
  <c r="CZ44" i="2"/>
  <c r="CY44" i="2"/>
  <c r="CX44" i="2"/>
  <c r="CW44" i="2"/>
  <c r="CV44" i="2"/>
  <c r="CU44" i="2"/>
  <c r="CT44" i="2"/>
  <c r="CS44" i="2"/>
  <c r="CR44" i="2"/>
  <c r="CQ44" i="2"/>
  <c r="CP44" i="2"/>
  <c r="CO44" i="2"/>
  <c r="CN44" i="2"/>
  <c r="CM44" i="2"/>
  <c r="CL44" i="2"/>
  <c r="CK44" i="2"/>
  <c r="CJ44" i="2"/>
  <c r="CI44" i="2"/>
  <c r="CH44" i="2"/>
  <c r="CG44" i="2"/>
  <c r="CF44" i="2"/>
  <c r="CE44" i="2"/>
  <c r="CD44" i="2"/>
  <c r="CC44" i="2"/>
  <c r="CB44" i="2"/>
  <c r="CA44" i="2"/>
  <c r="BZ44" i="2"/>
  <c r="BY44" i="2"/>
  <c r="BX44" i="2"/>
  <c r="BW44" i="2"/>
  <c r="BV44" i="2"/>
  <c r="BU44" i="2"/>
  <c r="BT44" i="2"/>
  <c r="BS44" i="2"/>
  <c r="BR44" i="2"/>
  <c r="BQ44" i="2"/>
  <c r="BP44" i="2"/>
  <c r="BO44" i="2"/>
  <c r="BN44" i="2"/>
  <c r="BM44" i="2"/>
  <c r="BL44" i="2"/>
  <c r="BK44" i="2"/>
  <c r="BJ44" i="2"/>
  <c r="BI44" i="2"/>
  <c r="BH44" i="2"/>
  <c r="BG44" i="2"/>
  <c r="BF44" i="2"/>
  <c r="BE44" i="2"/>
  <c r="BD44" i="2"/>
  <c r="BC44" i="2"/>
  <c r="BB44" i="2"/>
  <c r="BA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R44" i="2"/>
  <c r="Q44" i="2"/>
  <c r="P44" i="2"/>
  <c r="O44" i="2"/>
  <c r="N44" i="2"/>
  <c r="M44" i="2"/>
  <c r="L44" i="2"/>
  <c r="K44" i="2"/>
  <c r="J44" i="2"/>
  <c r="I44" i="2"/>
  <c r="H44" i="2"/>
  <c r="G44" i="2"/>
  <c r="F44" i="2"/>
  <c r="E44" i="2"/>
  <c r="D44" i="2"/>
  <c r="C44" i="2"/>
  <c r="B44" i="2"/>
  <c r="DE43" i="2"/>
  <c r="DD43" i="2"/>
  <c r="DC43" i="2"/>
  <c r="DB43" i="2"/>
  <c r="DA43" i="2"/>
  <c r="CZ43" i="2"/>
  <c r="CY43" i="2"/>
  <c r="CX43" i="2"/>
  <c r="CW43" i="2"/>
  <c r="CV43" i="2"/>
  <c r="CU43" i="2"/>
  <c r="CT43" i="2"/>
  <c r="CS43" i="2"/>
  <c r="CR43" i="2"/>
  <c r="CQ43" i="2"/>
  <c r="CP43" i="2"/>
  <c r="CO43" i="2"/>
  <c r="CN43" i="2"/>
  <c r="CM43" i="2"/>
  <c r="CL43" i="2"/>
  <c r="CK43" i="2"/>
  <c r="CJ43" i="2"/>
  <c r="CI43" i="2"/>
  <c r="CH43" i="2"/>
  <c r="CG43" i="2"/>
  <c r="CF43" i="2"/>
  <c r="CE43" i="2"/>
  <c r="CD43" i="2"/>
  <c r="CC43" i="2"/>
  <c r="CB43" i="2"/>
  <c r="CA43" i="2"/>
  <c r="BZ43" i="2"/>
  <c r="BY43" i="2"/>
  <c r="BX43" i="2"/>
  <c r="BW43" i="2"/>
  <c r="BV43" i="2"/>
  <c r="BU43" i="2"/>
  <c r="BT43" i="2"/>
  <c r="BS43" i="2"/>
  <c r="BR43" i="2"/>
  <c r="BQ43" i="2"/>
  <c r="BP43" i="2"/>
  <c r="BO43" i="2"/>
  <c r="BN43" i="2"/>
  <c r="BM43" i="2"/>
  <c r="BL43" i="2"/>
  <c r="BK43" i="2"/>
  <c r="BJ43" i="2"/>
  <c r="BI43" i="2"/>
  <c r="BH43" i="2"/>
  <c r="BG43" i="2"/>
  <c r="BF43" i="2"/>
  <c r="BE43" i="2"/>
  <c r="BD43" i="2"/>
  <c r="BC43" i="2"/>
  <c r="BB43" i="2"/>
  <c r="BA43" i="2"/>
  <c r="AZ43" i="2"/>
  <c r="AY43" i="2"/>
  <c r="AX43"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T43" i="2"/>
  <c r="S43" i="2"/>
  <c r="R43" i="2"/>
  <c r="Q43" i="2"/>
  <c r="P43" i="2"/>
  <c r="O43" i="2"/>
  <c r="N43" i="2"/>
  <c r="M43" i="2"/>
  <c r="L43" i="2"/>
  <c r="K43" i="2"/>
  <c r="J43" i="2"/>
  <c r="I43" i="2"/>
  <c r="H43" i="2"/>
  <c r="G43" i="2"/>
  <c r="F43" i="2"/>
  <c r="E43" i="2"/>
  <c r="D43" i="2"/>
  <c r="C43" i="2"/>
  <c r="B43" i="2"/>
  <c r="DE42" i="2"/>
  <c r="DD42" i="2"/>
  <c r="DC42" i="2"/>
  <c r="DB42" i="2"/>
  <c r="DA42" i="2"/>
  <c r="CZ42" i="2"/>
  <c r="CY42" i="2"/>
  <c r="CX42" i="2"/>
  <c r="CW42" i="2"/>
  <c r="CV42" i="2"/>
  <c r="CU42" i="2"/>
  <c r="CT42" i="2"/>
  <c r="CS42" i="2"/>
  <c r="CR42" i="2"/>
  <c r="CQ42" i="2"/>
  <c r="CP42" i="2"/>
  <c r="CO42" i="2"/>
  <c r="CN42" i="2"/>
  <c r="CM42" i="2"/>
  <c r="CL42" i="2"/>
  <c r="CK42" i="2"/>
  <c r="CJ42" i="2"/>
  <c r="CI42" i="2"/>
  <c r="CH42" i="2"/>
  <c r="CG42" i="2"/>
  <c r="CF42" i="2"/>
  <c r="CE42" i="2"/>
  <c r="CD42" i="2"/>
  <c r="CC42" i="2"/>
  <c r="CB42" i="2"/>
  <c r="CA42" i="2"/>
  <c r="BZ42" i="2"/>
  <c r="BY42" i="2"/>
  <c r="BX42" i="2"/>
  <c r="BW42" i="2"/>
  <c r="BV42" i="2"/>
  <c r="BU42" i="2"/>
  <c r="BT42" i="2"/>
  <c r="BS42" i="2"/>
  <c r="BR42" i="2"/>
  <c r="BQ42" i="2"/>
  <c r="BP42" i="2"/>
  <c r="BO42" i="2"/>
  <c r="BN42" i="2"/>
  <c r="BM42" i="2"/>
  <c r="BL42" i="2"/>
  <c r="BK42" i="2"/>
  <c r="BJ42" i="2"/>
  <c r="BI42" i="2"/>
  <c r="BH42" i="2"/>
  <c r="BG42" i="2"/>
  <c r="BF42" i="2"/>
  <c r="BE42" i="2"/>
  <c r="BD42" i="2"/>
  <c r="BC42" i="2"/>
  <c r="BB42" i="2"/>
  <c r="BA42" i="2"/>
  <c r="AZ42" i="2"/>
  <c r="AY42"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R42" i="2"/>
  <c r="Q42" i="2"/>
  <c r="P42" i="2"/>
  <c r="O42" i="2"/>
  <c r="N42" i="2"/>
  <c r="M42" i="2"/>
  <c r="L42" i="2"/>
  <c r="K42" i="2"/>
  <c r="J42" i="2"/>
  <c r="I42" i="2"/>
  <c r="H42" i="2"/>
  <c r="G42" i="2"/>
  <c r="F42" i="2"/>
  <c r="E42" i="2"/>
  <c r="D42" i="2"/>
  <c r="C42" i="2"/>
  <c r="B42" i="2"/>
  <c r="DE41" i="2"/>
  <c r="DD41" i="2"/>
  <c r="DC41" i="2"/>
  <c r="DB41" i="2"/>
  <c r="DA41" i="2"/>
  <c r="CZ41" i="2"/>
  <c r="CY41" i="2"/>
  <c r="CX41" i="2"/>
  <c r="CW41" i="2"/>
  <c r="CV41" i="2"/>
  <c r="CU41" i="2"/>
  <c r="CT41" i="2"/>
  <c r="CS41" i="2"/>
  <c r="CR41" i="2"/>
  <c r="CQ41" i="2"/>
  <c r="CP41" i="2"/>
  <c r="CO41" i="2"/>
  <c r="CN41" i="2"/>
  <c r="CM41" i="2"/>
  <c r="CL41" i="2"/>
  <c r="CK41" i="2"/>
  <c r="CJ41" i="2"/>
  <c r="CI41" i="2"/>
  <c r="CH41" i="2"/>
  <c r="CG41" i="2"/>
  <c r="CF41" i="2"/>
  <c r="CE41" i="2"/>
  <c r="CD41" i="2"/>
  <c r="CC41" i="2"/>
  <c r="CB41" i="2"/>
  <c r="CA41" i="2"/>
  <c r="BZ41" i="2"/>
  <c r="BY41" i="2"/>
  <c r="BX41" i="2"/>
  <c r="BW41" i="2"/>
  <c r="BV41" i="2"/>
  <c r="BU41" i="2"/>
  <c r="BT41" i="2"/>
  <c r="BS41" i="2"/>
  <c r="BR41" i="2"/>
  <c r="BQ41" i="2"/>
  <c r="BP41" i="2"/>
  <c r="BO41" i="2"/>
  <c r="BN41" i="2"/>
  <c r="BM41" i="2"/>
  <c r="BL41" i="2"/>
  <c r="BK41" i="2"/>
  <c r="BJ41" i="2"/>
  <c r="BI41" i="2"/>
  <c r="BH41" i="2"/>
  <c r="BG41" i="2"/>
  <c r="BF41" i="2"/>
  <c r="BE41" i="2"/>
  <c r="BD41" i="2"/>
  <c r="BC41" i="2"/>
  <c r="BB41" i="2"/>
  <c r="BA41" i="2"/>
  <c r="AZ41" i="2"/>
  <c r="AY41"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R41" i="2"/>
  <c r="Q41" i="2"/>
  <c r="P41" i="2"/>
  <c r="O41" i="2"/>
  <c r="N41" i="2"/>
  <c r="M41" i="2"/>
  <c r="L41" i="2"/>
  <c r="K41" i="2"/>
  <c r="J41" i="2"/>
  <c r="I41" i="2"/>
  <c r="H41" i="2"/>
  <c r="G41" i="2"/>
  <c r="F41" i="2"/>
  <c r="E41" i="2"/>
  <c r="D41" i="2"/>
  <c r="C41" i="2"/>
  <c r="B41" i="2"/>
  <c r="DE40" i="2"/>
  <c r="DD40" i="2"/>
  <c r="DC40" i="2"/>
  <c r="DB40" i="2"/>
  <c r="DA40" i="2"/>
  <c r="CZ40" i="2"/>
  <c r="CY40" i="2"/>
  <c r="CX40" i="2"/>
  <c r="CW40" i="2"/>
  <c r="CV40" i="2"/>
  <c r="CU40" i="2"/>
  <c r="CT40" i="2"/>
  <c r="CS40" i="2"/>
  <c r="CR40" i="2"/>
  <c r="CQ40" i="2"/>
  <c r="CP40" i="2"/>
  <c r="CO40" i="2"/>
  <c r="CN40" i="2"/>
  <c r="CM40" i="2"/>
  <c r="CL40" i="2"/>
  <c r="CK40" i="2"/>
  <c r="CJ40" i="2"/>
  <c r="CI40" i="2"/>
  <c r="CH40" i="2"/>
  <c r="CG40" i="2"/>
  <c r="CF40" i="2"/>
  <c r="CE40" i="2"/>
  <c r="CD40" i="2"/>
  <c r="CC40" i="2"/>
  <c r="CB40" i="2"/>
  <c r="CA40" i="2"/>
  <c r="BZ40" i="2"/>
  <c r="BY40" i="2"/>
  <c r="BX40" i="2"/>
  <c r="BW40" i="2"/>
  <c r="BV40" i="2"/>
  <c r="BU40" i="2"/>
  <c r="BT40" i="2"/>
  <c r="BS40" i="2"/>
  <c r="BR40" i="2"/>
  <c r="BQ40" i="2"/>
  <c r="BP40" i="2"/>
  <c r="BO40" i="2"/>
  <c r="BN40" i="2"/>
  <c r="BM40" i="2"/>
  <c r="BL40" i="2"/>
  <c r="BK40" i="2"/>
  <c r="BJ40" i="2"/>
  <c r="BI40" i="2"/>
  <c r="BH40" i="2"/>
  <c r="BG40" i="2"/>
  <c r="BF40" i="2"/>
  <c r="BE40" i="2"/>
  <c r="BD40" i="2"/>
  <c r="BC40" i="2"/>
  <c r="BB40" i="2"/>
  <c r="BA40" i="2"/>
  <c r="AZ40"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N40" i="2"/>
  <c r="M40" i="2"/>
  <c r="L40" i="2"/>
  <c r="K40" i="2"/>
  <c r="J40" i="2"/>
  <c r="I40" i="2"/>
  <c r="H40" i="2"/>
  <c r="G40" i="2"/>
  <c r="F40" i="2"/>
  <c r="E40" i="2"/>
  <c r="D40" i="2"/>
  <c r="C40" i="2"/>
  <c r="B40" i="2"/>
  <c r="DE39" i="2"/>
  <c r="DD39" i="2"/>
  <c r="DC39" i="2"/>
  <c r="DB39" i="2"/>
  <c r="DA39" i="2"/>
  <c r="CZ39" i="2"/>
  <c r="CY39" i="2"/>
  <c r="CX39" i="2"/>
  <c r="CW39" i="2"/>
  <c r="CV39" i="2"/>
  <c r="CU39" i="2"/>
  <c r="CT39" i="2"/>
  <c r="CS39" i="2"/>
  <c r="CR39" i="2"/>
  <c r="CQ39" i="2"/>
  <c r="CP39" i="2"/>
  <c r="CO39" i="2"/>
  <c r="CN39" i="2"/>
  <c r="CM39" i="2"/>
  <c r="CL39" i="2"/>
  <c r="CK39" i="2"/>
  <c r="CJ39" i="2"/>
  <c r="CI39" i="2"/>
  <c r="CH39" i="2"/>
  <c r="CG39" i="2"/>
  <c r="CF39" i="2"/>
  <c r="CE39" i="2"/>
  <c r="CD39" i="2"/>
  <c r="CC39" i="2"/>
  <c r="CB39" i="2"/>
  <c r="CA39" i="2"/>
  <c r="BZ39" i="2"/>
  <c r="BY39" i="2"/>
  <c r="BX39" i="2"/>
  <c r="BW39" i="2"/>
  <c r="BV39" i="2"/>
  <c r="BU39" i="2"/>
  <c r="BT39" i="2"/>
  <c r="BS39" i="2"/>
  <c r="BR39" i="2"/>
  <c r="BQ39" i="2"/>
  <c r="BP39" i="2"/>
  <c r="BO39" i="2"/>
  <c r="BN39" i="2"/>
  <c r="BM39" i="2"/>
  <c r="BL39" i="2"/>
  <c r="BK39" i="2"/>
  <c r="BJ39" i="2"/>
  <c r="BI39" i="2"/>
  <c r="BH39" i="2"/>
  <c r="BG39" i="2"/>
  <c r="BF39" i="2"/>
  <c r="BE39" i="2"/>
  <c r="BD39" i="2"/>
  <c r="BC39" i="2"/>
  <c r="BB39" i="2"/>
  <c r="BA39" i="2"/>
  <c r="AZ39" i="2"/>
  <c r="AY39"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R39" i="2"/>
  <c r="Q39" i="2"/>
  <c r="P39" i="2"/>
  <c r="O39" i="2"/>
  <c r="N39" i="2"/>
  <c r="M39" i="2"/>
  <c r="L39" i="2"/>
  <c r="K39" i="2"/>
  <c r="J39" i="2"/>
  <c r="I39" i="2"/>
  <c r="H39" i="2"/>
  <c r="G39" i="2"/>
  <c r="F39" i="2"/>
  <c r="E39" i="2"/>
  <c r="D39" i="2"/>
  <c r="C39" i="2"/>
  <c r="B39" i="2"/>
  <c r="DE38" i="2"/>
  <c r="DD38" i="2"/>
  <c r="DC38" i="2"/>
  <c r="DB38" i="2"/>
  <c r="DA38" i="2"/>
  <c r="CZ38" i="2"/>
  <c r="CY38" i="2"/>
  <c r="CX38" i="2"/>
  <c r="CW38" i="2"/>
  <c r="CV38" i="2"/>
  <c r="CU38" i="2"/>
  <c r="CT38" i="2"/>
  <c r="CS38" i="2"/>
  <c r="CR38" i="2"/>
  <c r="CQ38" i="2"/>
  <c r="CP38" i="2"/>
  <c r="CO38" i="2"/>
  <c r="CN38" i="2"/>
  <c r="CM38" i="2"/>
  <c r="CL38" i="2"/>
  <c r="CK38" i="2"/>
  <c r="CJ38" i="2"/>
  <c r="CI38" i="2"/>
  <c r="CH38" i="2"/>
  <c r="CG38" i="2"/>
  <c r="CF38" i="2"/>
  <c r="CE38" i="2"/>
  <c r="CD38" i="2"/>
  <c r="CC38" i="2"/>
  <c r="CB38" i="2"/>
  <c r="CA38" i="2"/>
  <c r="BZ38" i="2"/>
  <c r="BY38" i="2"/>
  <c r="BX38" i="2"/>
  <c r="BW38" i="2"/>
  <c r="BV38" i="2"/>
  <c r="BU38" i="2"/>
  <c r="BT38" i="2"/>
  <c r="BS38" i="2"/>
  <c r="BR38" i="2"/>
  <c r="BQ38" i="2"/>
  <c r="BP38" i="2"/>
  <c r="BO38" i="2"/>
  <c r="BN38" i="2"/>
  <c r="BM38" i="2"/>
  <c r="BL38" i="2"/>
  <c r="BK38" i="2"/>
  <c r="BJ38" i="2"/>
  <c r="BI38" i="2"/>
  <c r="BH38" i="2"/>
  <c r="BG38" i="2"/>
  <c r="BF38" i="2"/>
  <c r="BE38" i="2"/>
  <c r="BD38" i="2"/>
  <c r="BC38" i="2"/>
  <c r="BB38" i="2"/>
  <c r="BA38" i="2"/>
  <c r="AZ38" i="2"/>
  <c r="AY38"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R38" i="2"/>
  <c r="Q38" i="2"/>
  <c r="P38" i="2"/>
  <c r="O38" i="2"/>
  <c r="N38" i="2"/>
  <c r="M38" i="2"/>
  <c r="L38" i="2"/>
  <c r="K38" i="2"/>
  <c r="J38" i="2"/>
  <c r="I38" i="2"/>
  <c r="H38" i="2"/>
  <c r="G38" i="2"/>
  <c r="F38" i="2"/>
  <c r="E38" i="2"/>
  <c r="D38" i="2"/>
  <c r="C38" i="2"/>
  <c r="B38" i="2"/>
  <c r="DE37" i="2"/>
  <c r="DD37" i="2"/>
  <c r="DC37" i="2"/>
  <c r="DB37" i="2"/>
  <c r="DA37" i="2"/>
  <c r="CZ37" i="2"/>
  <c r="CY37" i="2"/>
  <c r="CX37" i="2"/>
  <c r="CW37" i="2"/>
  <c r="CV37" i="2"/>
  <c r="CU37" i="2"/>
  <c r="CT37" i="2"/>
  <c r="CS37" i="2"/>
  <c r="CR37" i="2"/>
  <c r="CQ37" i="2"/>
  <c r="CP37" i="2"/>
  <c r="CO37" i="2"/>
  <c r="CN37" i="2"/>
  <c r="CM37" i="2"/>
  <c r="CL37" i="2"/>
  <c r="CK37" i="2"/>
  <c r="CJ37" i="2"/>
  <c r="CI37" i="2"/>
  <c r="CH37" i="2"/>
  <c r="CG37" i="2"/>
  <c r="CF37" i="2"/>
  <c r="CE37" i="2"/>
  <c r="CD37" i="2"/>
  <c r="CC37" i="2"/>
  <c r="CB37" i="2"/>
  <c r="CA37" i="2"/>
  <c r="BZ37" i="2"/>
  <c r="BY37" i="2"/>
  <c r="BX37" i="2"/>
  <c r="BW37" i="2"/>
  <c r="BV37" i="2"/>
  <c r="BU37" i="2"/>
  <c r="BT37" i="2"/>
  <c r="BS37" i="2"/>
  <c r="BR37" i="2"/>
  <c r="BQ37" i="2"/>
  <c r="BP37" i="2"/>
  <c r="BO37" i="2"/>
  <c r="BN37" i="2"/>
  <c r="BM37" i="2"/>
  <c r="BL37" i="2"/>
  <c r="BK37" i="2"/>
  <c r="BJ37" i="2"/>
  <c r="BI37" i="2"/>
  <c r="BH37" i="2"/>
  <c r="BG37" i="2"/>
  <c r="BF37" i="2"/>
  <c r="BE37" i="2"/>
  <c r="BD37" i="2"/>
  <c r="BC37" i="2"/>
  <c r="BB37" i="2"/>
  <c r="BA37" i="2"/>
  <c r="AZ37" i="2"/>
  <c r="AY37" i="2"/>
  <c r="AX37"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T37" i="2"/>
  <c r="S37" i="2"/>
  <c r="R37" i="2"/>
  <c r="Q37" i="2"/>
  <c r="P37" i="2"/>
  <c r="O37" i="2"/>
  <c r="N37" i="2"/>
  <c r="M37" i="2"/>
  <c r="L37" i="2"/>
  <c r="K37" i="2"/>
  <c r="J37" i="2"/>
  <c r="I37" i="2"/>
  <c r="H37" i="2"/>
  <c r="G37" i="2"/>
  <c r="F37" i="2"/>
  <c r="E37" i="2"/>
  <c r="D37" i="2"/>
  <c r="C37" i="2"/>
  <c r="B37" i="2"/>
  <c r="DE36" i="2"/>
  <c r="DD36" i="2"/>
  <c r="DC36" i="2"/>
  <c r="DB36" i="2"/>
  <c r="DA36" i="2"/>
  <c r="CZ36" i="2"/>
  <c r="CY36" i="2"/>
  <c r="CX36" i="2"/>
  <c r="CW36" i="2"/>
  <c r="CV36" i="2"/>
  <c r="CU36" i="2"/>
  <c r="CT36" i="2"/>
  <c r="CS36" i="2"/>
  <c r="CR36" i="2"/>
  <c r="CQ36" i="2"/>
  <c r="CP36" i="2"/>
  <c r="CO36" i="2"/>
  <c r="CN36" i="2"/>
  <c r="CM36" i="2"/>
  <c r="CL36" i="2"/>
  <c r="CK36" i="2"/>
  <c r="CJ36" i="2"/>
  <c r="CI36" i="2"/>
  <c r="CH36" i="2"/>
  <c r="CG36" i="2"/>
  <c r="CF36" i="2"/>
  <c r="CE36" i="2"/>
  <c r="CD36" i="2"/>
  <c r="CC36" i="2"/>
  <c r="CB36" i="2"/>
  <c r="CA36" i="2"/>
  <c r="BZ36" i="2"/>
  <c r="BY36" i="2"/>
  <c r="BX36" i="2"/>
  <c r="BW36" i="2"/>
  <c r="BV36" i="2"/>
  <c r="BU36" i="2"/>
  <c r="BT36" i="2"/>
  <c r="BS36" i="2"/>
  <c r="BR36" i="2"/>
  <c r="BQ36" i="2"/>
  <c r="BP36" i="2"/>
  <c r="BO36" i="2"/>
  <c r="BN36" i="2"/>
  <c r="BM36" i="2"/>
  <c r="BL36" i="2"/>
  <c r="BK36" i="2"/>
  <c r="BJ36" i="2"/>
  <c r="BI36" i="2"/>
  <c r="BH36" i="2"/>
  <c r="BG36" i="2"/>
  <c r="BF36" i="2"/>
  <c r="BE36" i="2"/>
  <c r="BD36" i="2"/>
  <c r="BC36" i="2"/>
  <c r="BB36" i="2"/>
  <c r="BA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R36" i="2"/>
  <c r="Q36" i="2"/>
  <c r="P36" i="2"/>
  <c r="O36" i="2"/>
  <c r="N36" i="2"/>
  <c r="M36" i="2"/>
  <c r="L36" i="2"/>
  <c r="K36" i="2"/>
  <c r="J36" i="2"/>
  <c r="I36" i="2"/>
  <c r="H36" i="2"/>
  <c r="G36" i="2"/>
  <c r="F36" i="2"/>
  <c r="E36" i="2"/>
  <c r="D36" i="2"/>
  <c r="C36" i="2"/>
  <c r="B36" i="2"/>
  <c r="DE35" i="2"/>
  <c r="DD35" i="2"/>
  <c r="DC35" i="2"/>
  <c r="DB35" i="2"/>
  <c r="DA35" i="2"/>
  <c r="CZ35" i="2"/>
  <c r="CY35" i="2"/>
  <c r="CX35" i="2"/>
  <c r="CW35" i="2"/>
  <c r="CV35" i="2"/>
  <c r="CU35" i="2"/>
  <c r="CT35" i="2"/>
  <c r="CS35" i="2"/>
  <c r="CR35" i="2"/>
  <c r="CQ35" i="2"/>
  <c r="CP35" i="2"/>
  <c r="CO35" i="2"/>
  <c r="CN35" i="2"/>
  <c r="CM35" i="2"/>
  <c r="CL35" i="2"/>
  <c r="CK35" i="2"/>
  <c r="CJ35" i="2"/>
  <c r="CI35" i="2"/>
  <c r="CH35" i="2"/>
  <c r="CG35" i="2"/>
  <c r="CF35" i="2"/>
  <c r="CE35" i="2"/>
  <c r="CD35" i="2"/>
  <c r="CC35" i="2"/>
  <c r="CB35" i="2"/>
  <c r="CA35" i="2"/>
  <c r="BZ35" i="2"/>
  <c r="BY35" i="2"/>
  <c r="BX35" i="2"/>
  <c r="BW35" i="2"/>
  <c r="BV35" i="2"/>
  <c r="BU35" i="2"/>
  <c r="BT35" i="2"/>
  <c r="BS35" i="2"/>
  <c r="BR35" i="2"/>
  <c r="BQ35" i="2"/>
  <c r="BP35" i="2"/>
  <c r="BO35" i="2"/>
  <c r="BN35" i="2"/>
  <c r="BM35" i="2"/>
  <c r="BL35" i="2"/>
  <c r="BK35" i="2"/>
  <c r="BJ35" i="2"/>
  <c r="BI35" i="2"/>
  <c r="BH35" i="2"/>
  <c r="BG35" i="2"/>
  <c r="BF35" i="2"/>
  <c r="BE35" i="2"/>
  <c r="BD35" i="2"/>
  <c r="BC35" i="2"/>
  <c r="BB35" i="2"/>
  <c r="BA35" i="2"/>
  <c r="AZ35"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C35" i="2"/>
  <c r="B35" i="2"/>
  <c r="DE34" i="2"/>
  <c r="DD34" i="2"/>
  <c r="DC34" i="2"/>
  <c r="DB34" i="2"/>
  <c r="DA34" i="2"/>
  <c r="CZ34" i="2"/>
  <c r="CY34" i="2"/>
  <c r="CX34" i="2"/>
  <c r="CW34" i="2"/>
  <c r="CV34" i="2"/>
  <c r="CU34" i="2"/>
  <c r="CT34" i="2"/>
  <c r="CS34" i="2"/>
  <c r="CR34" i="2"/>
  <c r="CQ34" i="2"/>
  <c r="CP34" i="2"/>
  <c r="CO34" i="2"/>
  <c r="CN34" i="2"/>
  <c r="CM34" i="2"/>
  <c r="CL34" i="2"/>
  <c r="CK34" i="2"/>
  <c r="CJ34" i="2"/>
  <c r="CI34" i="2"/>
  <c r="CH34" i="2"/>
  <c r="CG34" i="2"/>
  <c r="CF34" i="2"/>
  <c r="CE34" i="2"/>
  <c r="CD34" i="2"/>
  <c r="CC34" i="2"/>
  <c r="CB34" i="2"/>
  <c r="CA34" i="2"/>
  <c r="BZ34" i="2"/>
  <c r="BY34" i="2"/>
  <c r="BX34" i="2"/>
  <c r="BW34" i="2"/>
  <c r="BV34" i="2"/>
  <c r="BU34" i="2"/>
  <c r="BT34" i="2"/>
  <c r="BS34" i="2"/>
  <c r="BR34" i="2"/>
  <c r="BQ34" i="2"/>
  <c r="BP34" i="2"/>
  <c r="BO34" i="2"/>
  <c r="BN34" i="2"/>
  <c r="BM34" i="2"/>
  <c r="BL34" i="2"/>
  <c r="BK34" i="2"/>
  <c r="BJ34" i="2"/>
  <c r="BI34" i="2"/>
  <c r="BH34" i="2"/>
  <c r="BG34" i="2"/>
  <c r="BF34" i="2"/>
  <c r="BE34" i="2"/>
  <c r="BD34" i="2"/>
  <c r="BC34" i="2"/>
  <c r="BB34" i="2"/>
  <c r="BA34" i="2"/>
  <c r="AZ34"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D34" i="2"/>
  <c r="C34" i="2"/>
  <c r="B34" i="2"/>
  <c r="DE33" i="2"/>
  <c r="DD33" i="2"/>
  <c r="DC33" i="2"/>
  <c r="DB33" i="2"/>
  <c r="DA33" i="2"/>
  <c r="CZ33" i="2"/>
  <c r="CY33" i="2"/>
  <c r="CX33" i="2"/>
  <c r="CW33" i="2"/>
  <c r="CV33" i="2"/>
  <c r="CU33" i="2"/>
  <c r="CT33" i="2"/>
  <c r="CS33"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BS33" i="2"/>
  <c r="BR33" i="2"/>
  <c r="BQ33" i="2"/>
  <c r="BP33" i="2"/>
  <c r="BO33" i="2"/>
  <c r="BN33" i="2"/>
  <c r="BM33" i="2"/>
  <c r="BL33" i="2"/>
  <c r="BK33" i="2"/>
  <c r="BJ33" i="2"/>
  <c r="BI33" i="2"/>
  <c r="BH33" i="2"/>
  <c r="BG33" i="2"/>
  <c r="BF33" i="2"/>
  <c r="BE33" i="2"/>
  <c r="BD33" i="2"/>
  <c r="BC33" i="2"/>
  <c r="BB33" i="2"/>
  <c r="BA33" i="2"/>
  <c r="AZ33"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R33" i="2"/>
  <c r="Q33" i="2"/>
  <c r="P33" i="2"/>
  <c r="O33" i="2"/>
  <c r="N33" i="2"/>
  <c r="M33" i="2"/>
  <c r="L33" i="2"/>
  <c r="K33" i="2"/>
  <c r="J33" i="2"/>
  <c r="I33" i="2"/>
  <c r="H33" i="2"/>
  <c r="G33" i="2"/>
  <c r="F33" i="2"/>
  <c r="E33" i="2"/>
  <c r="D33" i="2"/>
  <c r="C33" i="2"/>
  <c r="B33" i="2"/>
  <c r="A33" i="2"/>
  <c r="DE32" i="2"/>
  <c r="DD32" i="2"/>
  <c r="DC32" i="2"/>
  <c r="DB32" i="2"/>
  <c r="DA32" i="2"/>
  <c r="CZ32" i="2"/>
  <c r="CY32" i="2"/>
  <c r="CX32" i="2"/>
  <c r="CW32" i="2"/>
  <c r="CV32" i="2"/>
  <c r="CU32" i="2"/>
  <c r="CT32" i="2"/>
  <c r="CS32" i="2"/>
  <c r="CR32" i="2"/>
  <c r="CQ32" i="2"/>
  <c r="CP32" i="2"/>
  <c r="CO32" i="2"/>
  <c r="CN32" i="2"/>
  <c r="CM32" i="2"/>
  <c r="CL32" i="2"/>
  <c r="CK32" i="2"/>
  <c r="CJ32" i="2"/>
  <c r="CI32" i="2"/>
  <c r="CH32" i="2"/>
  <c r="CG32" i="2"/>
  <c r="CF32" i="2"/>
  <c r="CE32" i="2"/>
  <c r="CD32" i="2"/>
  <c r="CC32" i="2"/>
  <c r="CB32" i="2"/>
  <c r="CA32" i="2"/>
  <c r="BZ32" i="2"/>
  <c r="BY32" i="2"/>
  <c r="BX32" i="2"/>
  <c r="BW32" i="2"/>
  <c r="BV32" i="2"/>
  <c r="BU32" i="2"/>
  <c r="BT32" i="2"/>
  <c r="BS32" i="2"/>
  <c r="BR32" i="2"/>
  <c r="BQ32" i="2"/>
  <c r="BP32" i="2"/>
  <c r="BO32" i="2"/>
  <c r="BN32" i="2"/>
  <c r="BM32" i="2"/>
  <c r="BL32" i="2"/>
  <c r="BK32" i="2"/>
  <c r="BJ32" i="2"/>
  <c r="BI32" i="2"/>
  <c r="BH32" i="2"/>
  <c r="BG32" i="2"/>
  <c r="BF32" i="2"/>
  <c r="BE32" i="2"/>
  <c r="BD32" i="2"/>
  <c r="BC32" i="2"/>
  <c r="BB32" i="2"/>
  <c r="BA32" i="2"/>
  <c r="AZ32"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E32" i="2"/>
  <c r="D32" i="2"/>
  <c r="C32" i="2"/>
  <c r="B32" i="2"/>
  <c r="DE31" i="2"/>
  <c r="DD31" i="2"/>
  <c r="DC31" i="2"/>
  <c r="DB31" i="2"/>
  <c r="DA31" i="2"/>
  <c r="CZ31" i="2"/>
  <c r="CY31" i="2"/>
  <c r="CX31" i="2"/>
  <c r="CW31" i="2"/>
  <c r="CV31" i="2"/>
  <c r="CU31" i="2"/>
  <c r="CT31" i="2"/>
  <c r="CS31" i="2"/>
  <c r="CR31" i="2"/>
  <c r="CQ31" i="2"/>
  <c r="CP31" i="2"/>
  <c r="CO31" i="2"/>
  <c r="CN31" i="2"/>
  <c r="CM31" i="2"/>
  <c r="CL31" i="2"/>
  <c r="CK31" i="2"/>
  <c r="CJ31" i="2"/>
  <c r="CI31" i="2"/>
  <c r="CH31" i="2"/>
  <c r="CG31" i="2"/>
  <c r="CF31" i="2"/>
  <c r="CE31" i="2"/>
  <c r="CD31" i="2"/>
  <c r="CC31" i="2"/>
  <c r="CB31" i="2"/>
  <c r="CA31" i="2"/>
  <c r="BZ31" i="2"/>
  <c r="BY31" i="2"/>
  <c r="BX31" i="2"/>
  <c r="BW31" i="2"/>
  <c r="BV31" i="2"/>
  <c r="BU31" i="2"/>
  <c r="BT31" i="2"/>
  <c r="BS31" i="2"/>
  <c r="BR31" i="2"/>
  <c r="BQ31" i="2"/>
  <c r="BP31" i="2"/>
  <c r="BO31" i="2"/>
  <c r="BN31" i="2"/>
  <c r="BM31" i="2"/>
  <c r="BL31" i="2"/>
  <c r="BK31" i="2"/>
  <c r="BJ31" i="2"/>
  <c r="BI31" i="2"/>
  <c r="BH31" i="2"/>
  <c r="BG31" i="2"/>
  <c r="BF31" i="2"/>
  <c r="BE31" i="2"/>
  <c r="BD31" i="2"/>
  <c r="BC31" i="2"/>
  <c r="BB31" i="2"/>
  <c r="BA31" i="2"/>
  <c r="AZ31"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E31" i="2"/>
  <c r="D31" i="2"/>
  <c r="C31" i="2"/>
  <c r="B31" i="2"/>
  <c r="D27" i="2" l="1"/>
  <c r="A34" i="2"/>
  <c r="G71" i="4" a="1"/>
  <c r="G71" i="4" s="1"/>
  <c r="H71" i="4" s="1"/>
  <c r="A35" i="2"/>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G26" i="4" a="1"/>
  <c r="G26" i="4" s="1"/>
  <c r="H26" i="4" s="1"/>
  <c r="G34" i="4" a="1"/>
  <c r="G34" i="4" s="1"/>
  <c r="H34" i="4" s="1"/>
  <c r="G42" i="4" a="1"/>
  <c r="G42" i="4" s="1"/>
  <c r="H42" i="4" s="1"/>
  <c r="G50" i="4" a="1"/>
  <c r="G50" i="4" s="1"/>
  <c r="H50" i="4" s="1"/>
  <c r="G58" i="4" a="1"/>
  <c r="G58" i="4" s="1"/>
  <c r="H58" i="4" s="1"/>
  <c r="G66" i="4" a="1"/>
  <c r="G66" i="4" s="1"/>
  <c r="H66" i="4" s="1"/>
  <c r="G74" i="4" a="1"/>
  <c r="G74" i="4" s="1"/>
  <c r="H74" i="4" s="1"/>
  <c r="G29" i="4" a="1"/>
  <c r="G29" i="4" s="1"/>
  <c r="H29" i="4" s="1"/>
  <c r="G37" i="4" a="1"/>
  <c r="G37" i="4" s="1"/>
  <c r="H37" i="4" s="1"/>
  <c r="G45" i="4" a="1"/>
  <c r="G45" i="4" s="1"/>
  <c r="H45" i="4" s="1"/>
  <c r="G53" i="4" a="1"/>
  <c r="G53" i="4" s="1"/>
  <c r="H53" i="4" s="1"/>
  <c r="G61" i="4" a="1"/>
  <c r="G61" i="4" s="1"/>
  <c r="H61" i="4" s="1"/>
  <c r="G69" i="4" a="1"/>
  <c r="G69" i="4" s="1"/>
  <c r="H69" i="4" s="1"/>
  <c r="G24" i="4" a="1"/>
  <c r="G24" i="4" s="1"/>
  <c r="G32" i="4" a="1"/>
  <c r="G32" i="4" s="1"/>
  <c r="H32" i="4" s="1"/>
  <c r="G40" i="4" a="1"/>
  <c r="G40" i="4" s="1"/>
  <c r="H40" i="4" s="1"/>
  <c r="G48" i="4" a="1"/>
  <c r="G48" i="4" s="1"/>
  <c r="H48" i="4" s="1"/>
  <c r="G56" i="4" a="1"/>
  <c r="G56" i="4" s="1"/>
  <c r="H56" i="4" s="1"/>
  <c r="G64" i="4" a="1"/>
  <c r="G64" i="4" s="1"/>
  <c r="H64" i="4" s="1"/>
  <c r="G72" i="4" a="1"/>
  <c r="G72" i="4" s="1"/>
  <c r="H72" i="4" s="1"/>
  <c r="G27" i="4" a="1"/>
  <c r="G27" i="4" s="1"/>
  <c r="H27" i="4" s="1"/>
  <c r="G35" i="4" a="1"/>
  <c r="G35" i="4" s="1"/>
  <c r="H35" i="4" s="1"/>
  <c r="G43" i="4" a="1"/>
  <c r="G43" i="4" s="1"/>
  <c r="H43" i="4" s="1"/>
  <c r="G51" i="4" a="1"/>
  <c r="G51" i="4" s="1"/>
  <c r="H51" i="4" s="1"/>
  <c r="G59" i="4" a="1"/>
  <c r="G59" i="4" s="1"/>
  <c r="H59" i="4" s="1"/>
  <c r="G67" i="4" a="1"/>
  <c r="G67" i="4" s="1"/>
  <c r="H67" i="4" s="1"/>
  <c r="G75" i="4" a="1"/>
  <c r="G75" i="4" s="1"/>
  <c r="H75" i="4" s="1"/>
  <c r="G30" i="4" a="1"/>
  <c r="G30" i="4" s="1"/>
  <c r="H30" i="4" s="1"/>
  <c r="G38" i="4" a="1"/>
  <c r="G38" i="4" s="1"/>
  <c r="H38" i="4" s="1"/>
  <c r="G46" i="4" a="1"/>
  <c r="G46" i="4" s="1"/>
  <c r="H46" i="4" s="1"/>
  <c r="G54" i="4" a="1"/>
  <c r="G54" i="4" s="1"/>
  <c r="H54" i="4" s="1"/>
  <c r="G62" i="4" a="1"/>
  <c r="G62" i="4" s="1"/>
  <c r="H62" i="4" s="1"/>
  <c r="G70" i="4" a="1"/>
  <c r="G70" i="4" s="1"/>
  <c r="H70" i="4" s="1"/>
  <c r="G25" i="4" a="1"/>
  <c r="G25" i="4" s="1"/>
  <c r="H25" i="4" s="1"/>
  <c r="G33" i="4" a="1"/>
  <c r="G33" i="4" s="1"/>
  <c r="H33" i="4" s="1"/>
  <c r="G41" i="4" a="1"/>
  <c r="G41" i="4" s="1"/>
  <c r="H41" i="4" s="1"/>
  <c r="G49" i="4" a="1"/>
  <c r="G49" i="4" s="1"/>
  <c r="H49" i="4" s="1"/>
  <c r="G57" i="4" a="1"/>
  <c r="G57" i="4" s="1"/>
  <c r="H57" i="4" s="1"/>
  <c r="G65" i="4" a="1"/>
  <c r="G65" i="4" s="1"/>
  <c r="H65" i="4" s="1"/>
  <c r="G73" i="4" a="1"/>
  <c r="G73" i="4" s="1"/>
  <c r="H73" i="4" s="1"/>
  <c r="G28" i="4" a="1"/>
  <c r="G28" i="4" s="1"/>
  <c r="H28" i="4" s="1"/>
  <c r="G36" i="4" a="1"/>
  <c r="G36" i="4" s="1"/>
  <c r="H36" i="4" s="1"/>
  <c r="G44" i="4" a="1"/>
  <c r="G44" i="4" s="1"/>
  <c r="H44" i="4" s="1"/>
  <c r="G52" i="4" a="1"/>
  <c r="G52" i="4" s="1"/>
  <c r="H52" i="4" s="1"/>
  <c r="G60" i="4" a="1"/>
  <c r="G60" i="4" s="1"/>
  <c r="H60" i="4" s="1"/>
  <c r="G68" i="4" a="1"/>
  <c r="G68" i="4" s="1"/>
  <c r="H68" i="4" s="1"/>
  <c r="G76" i="4" a="1"/>
  <c r="G76" i="4" s="1"/>
  <c r="H76" i="4" s="1"/>
  <c r="G31" i="4" a="1"/>
  <c r="G31" i="4" s="1"/>
  <c r="H31" i="4" s="1"/>
  <c r="G39" i="4" a="1"/>
  <c r="G39" i="4" s="1"/>
  <c r="H39" i="4" s="1"/>
  <c r="G47" i="4" a="1"/>
  <c r="G47" i="4" s="1"/>
  <c r="H47" i="4" s="1"/>
  <c r="G55" i="4" a="1"/>
  <c r="G55" i="4" s="1"/>
  <c r="H55" i="4" s="1"/>
  <c r="G63" i="4" a="1"/>
  <c r="G63" i="4" s="1"/>
  <c r="H63" i="4" s="1"/>
  <c r="H20" i="4" l="1"/>
  <c r="H24" i="4"/>
  <c r="H18" i="4" l="1"/>
  <c r="H17" i="4"/>
  <c r="H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9" authorId="0" shapeId="0" xr:uid="{00000000-0006-0000-0300-000001000000}">
      <text>
        <r>
          <rPr>
            <sz val="10"/>
            <color rgb="FF000000"/>
            <rFont val="Arial"/>
            <family val="2"/>
            <scheme val="minor"/>
          </rPr>
          <t>City of Chicago</t>
        </r>
      </text>
    </comment>
  </commentList>
</comments>
</file>

<file path=xl/sharedStrings.xml><?xml version="1.0" encoding="utf-8"?>
<sst xmlns="http://schemas.openxmlformats.org/spreadsheetml/2006/main" count="5895" uniqueCount="261">
  <si>
    <t>Anrok</t>
  </si>
  <si>
    <t>Product Tax Category (PTC)</t>
  </si>
  <si>
    <t>DO NOT DISTRIBUTE</t>
  </si>
  <si>
    <t>Matrix Legend:</t>
  </si>
  <si>
    <t>T</t>
  </si>
  <si>
    <t>Taxable</t>
  </si>
  <si>
    <t>E</t>
  </si>
  <si>
    <t>Exempt/Non-Taxable</t>
  </si>
  <si>
    <t>*</t>
  </si>
  <si>
    <t>Local level taxes may apply</t>
  </si>
  <si>
    <t>**</t>
  </si>
  <si>
    <t>Taxability exemptions may be available depending on B2B vs. B2C offering in the following states: Connecticut, Iowa, Maryland, New Jersey, North Carolina</t>
  </si>
  <si>
    <t>✝️</t>
  </si>
  <si>
    <t>T@ 80 = Only 80% of the transaction is taxable after application of a special data processing / information services exemption</t>
  </si>
  <si>
    <t>✝️✝️</t>
  </si>
  <si>
    <t>T@1% = Reduced 1% tax rate applies</t>
  </si>
  <si>
    <t>#</t>
  </si>
  <si>
    <t>Juris</t>
  </si>
  <si>
    <t>SaaS, Business</t>
  </si>
  <si>
    <t>SaaS, Consumer</t>
  </si>
  <si>
    <t>Professional services, Mandatory</t>
  </si>
  <si>
    <t>Professional services, Optional</t>
  </si>
  <si>
    <t>SaaS - Security, Business</t>
  </si>
  <si>
    <t>SaaS - Security, Consumer</t>
  </si>
  <si>
    <t>SaaS - Storage, Business</t>
  </si>
  <si>
    <t>SaaS - Storage, Consumer</t>
  </si>
  <si>
    <t>SaaS - On-prem, Business</t>
  </si>
  <si>
    <t>Data processing services</t>
  </si>
  <si>
    <t>Digital goods - Subscription, Business</t>
  </si>
  <si>
    <t>Digital goods - Subscription, Consumer</t>
  </si>
  <si>
    <t>Digital goods - Permanent, Business</t>
  </si>
  <si>
    <t>Digital goods - Permanent, Consumer</t>
  </si>
  <si>
    <t>Domain Name Services, Business</t>
  </si>
  <si>
    <t>Domain Name Services, Consumer</t>
  </si>
  <si>
    <t>Web Hosting Services, Business</t>
  </si>
  <si>
    <t>Web Hosting Services, Consumer</t>
  </si>
  <si>
    <t>Information Services, Business</t>
  </si>
  <si>
    <t>Information Services, Consumer</t>
  </si>
  <si>
    <t>Training - Bundled</t>
  </si>
  <si>
    <t>Training - Stand-alone</t>
  </si>
  <si>
    <t>Platform as a Service, Business</t>
  </si>
  <si>
    <t>Platform as a Service, Consumer</t>
  </si>
  <si>
    <t>Downloaded software, Business</t>
  </si>
  <si>
    <t>Downloaded software, Consumer</t>
  </si>
  <si>
    <t>Business expenses</t>
  </si>
  <si>
    <t>Gaming - Subscription, Business</t>
  </si>
  <si>
    <t>Gaming - Permanent, Business</t>
  </si>
  <si>
    <t>Gaming - Subscription, Consumer</t>
  </si>
  <si>
    <t>Gaming - Permanent, Consumer</t>
  </si>
  <si>
    <t>Video - Subscription, Business</t>
  </si>
  <si>
    <t>Video - Permanent, Business</t>
  </si>
  <si>
    <t>Video - Subscription, Consumer</t>
  </si>
  <si>
    <t>Video - Permanent, Consumer</t>
  </si>
  <si>
    <t>Photography - Subscription, Business</t>
  </si>
  <si>
    <t>Photography - Permanent, Business</t>
  </si>
  <si>
    <t>Photography - Subscription, Consumer</t>
  </si>
  <si>
    <t>Photography - Permanent, Consumer</t>
  </si>
  <si>
    <t>e-book - Subscription, Business</t>
  </si>
  <si>
    <t>e-book - Permanent, Business</t>
  </si>
  <si>
    <t>e-book - Subscription, Consumer</t>
  </si>
  <si>
    <t>e-book - Permanent, Consumer</t>
  </si>
  <si>
    <t>[future] Online publication - Subscription, Business</t>
  </si>
  <si>
    <t>[future] Online publication - Subscription, Consumer</t>
  </si>
  <si>
    <t>Music - Subscription, Business</t>
  </si>
  <si>
    <t>Music - Permanent, Business</t>
  </si>
  <si>
    <t>Music - Subscription, Consumer</t>
  </si>
  <si>
    <t>Music - Permanent, Consumer</t>
  </si>
  <si>
    <t>NFT - Permanent, Business</t>
  </si>
  <si>
    <t>NFT - Permanent, Consumer</t>
  </si>
  <si>
    <t>Digital token/in-app purchase - Subscription, Business</t>
  </si>
  <si>
    <t>Digital token/in-app purchase - Permanent, Business</t>
  </si>
  <si>
    <t>Digital token/in-app purchase - Subscription, Consumer</t>
  </si>
  <si>
    <t>Digital token/in-app purchase - Permanent, Consumer</t>
  </si>
  <si>
    <t>Data set - Subscription, Business</t>
  </si>
  <si>
    <t>Data set - Permanent, Business</t>
  </si>
  <si>
    <t>Data set - Subscription, Consumer</t>
  </si>
  <si>
    <t>Data set - Permanent, Consumer</t>
  </si>
  <si>
    <t>General services</t>
  </si>
  <si>
    <t>Implementation services</t>
  </si>
  <si>
    <t>Cloud Services, Business</t>
  </si>
  <si>
    <t>Cloud Services, Consumer</t>
  </si>
  <si>
    <t>Physical Good</t>
  </si>
  <si>
    <t>Shipping</t>
  </si>
  <si>
    <t>Employment services</t>
  </si>
  <si>
    <t>Clothing, Business</t>
  </si>
  <si>
    <t>Clothing, Consumer</t>
  </si>
  <si>
    <t>Accessories, Business</t>
  </si>
  <si>
    <t>Accessories, Consumer</t>
  </si>
  <si>
    <t>Postage charges, Business</t>
  </si>
  <si>
    <t>Postage charges, Consumer</t>
  </si>
  <si>
    <t>Packaging materials, Business</t>
  </si>
  <si>
    <t>Packaging materials, Consumer</t>
  </si>
  <si>
    <t>Packaging services, Business</t>
  </si>
  <si>
    <t>Packaging services, Consumer</t>
  </si>
  <si>
    <t>Freight loading/unloading, Business</t>
  </si>
  <si>
    <t>Freight loading/unloading, Consumer</t>
  </si>
  <si>
    <t>Shipping &amp; Handling, Business</t>
  </si>
  <si>
    <t>Shipping &amp; Handling, Consumer</t>
  </si>
  <si>
    <t>Shipping, Business</t>
  </si>
  <si>
    <t>Shipping, Consumer</t>
  </si>
  <si>
    <t>Portable electronics, Business</t>
  </si>
  <si>
    <t>Portable electronics, Consumer</t>
  </si>
  <si>
    <t>Printer, Business</t>
  </si>
  <si>
    <t>Printer, Consumer</t>
  </si>
  <si>
    <t>Desktop computer, Business</t>
  </si>
  <si>
    <t>Desktop computer, Consumer</t>
  </si>
  <si>
    <t>Laptop/tablet computer, Business</t>
  </si>
  <si>
    <t>Laptop/tablet computer, Consumer</t>
  </si>
  <si>
    <t>Computer accessories, Business</t>
  </si>
  <si>
    <t>Computer accessories, Consumer</t>
  </si>
  <si>
    <t>Servers, Business</t>
  </si>
  <si>
    <t>Servers, Consumer</t>
  </si>
  <si>
    <t>Replacement parts, Business</t>
  </si>
  <si>
    <t>Replacement parts, Consumer</t>
  </si>
  <si>
    <t>Service contract for goods (optional), Business</t>
  </si>
  <si>
    <t>Service contract for goods (optional), Consumer</t>
  </si>
  <si>
    <t>Service contract for goods (mandatory), Business</t>
  </si>
  <si>
    <t>Service contract for goods (mandatory), Consumer</t>
  </si>
  <si>
    <t>Warranty contract for goods (optional), Business</t>
  </si>
  <si>
    <t>Warranty contract for goods (optional), Consumer</t>
  </si>
  <si>
    <t>Maintenance agreement for goods (optional), Business</t>
  </si>
  <si>
    <t>Maintenance agreement for goods (optional), Consumer</t>
  </si>
  <si>
    <t>Maintenance agreement for goods (mandatory), Business</t>
  </si>
  <si>
    <t>Maintenance agreement for goods (mandatory), Consumer</t>
  </si>
  <si>
    <t>Warranty contract for goods (mandatory), Consumer</t>
  </si>
  <si>
    <t>Warranty contract for goods (mandatory), Business</t>
  </si>
  <si>
    <t>Alaska*</t>
  </si>
  <si>
    <t>Alabama</t>
  </si>
  <si>
    <t>Arkansas</t>
  </si>
  <si>
    <t>Arizona</t>
  </si>
  <si>
    <t>California</t>
  </si>
  <si>
    <t>Colorado*</t>
  </si>
  <si>
    <t>Connecticut ✝️✝️</t>
  </si>
  <si>
    <t>T@1%</t>
  </si>
  <si>
    <t>District of Columbia</t>
  </si>
  <si>
    <t>Delaware</t>
  </si>
  <si>
    <t>Florida</t>
  </si>
  <si>
    <t>Georgia</t>
  </si>
  <si>
    <t>Hawaii</t>
  </si>
  <si>
    <t>Iowa</t>
  </si>
  <si>
    <t>Idaho</t>
  </si>
  <si>
    <t>Illinois</t>
  </si>
  <si>
    <t>"Chicago, 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</si>
  <si>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</si>
  <si>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</si>
  <si>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</si>
  <si>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</si>
  <si>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</si>
  <si>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</si>
  <si>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</si>
  <si>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</si>
  <si>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</si>
  <si>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</si>
  <si>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</si>
  <si>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</si>
  <si>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</si>
  <si>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</si>
  <si>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</si>
  <si>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</si>
  <si>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</si>
  <si>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</si>
  <si>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</si>
  <si>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</si>
  <si>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</si>
  <si>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</si>
  <si>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</si>
  <si>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</si>
  <si>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</si>
  <si>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</si>
  <si>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</si>
  <si>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</si>
  <si>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</si>
  <si>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 ✝️</t>
  </si>
  <si>
    <t>T @ 80</t>
  </si>
  <si>
    <t>Utah</t>
  </si>
  <si>
    <t>Virginia</t>
  </si>
  <si>
    <t>Vermont</t>
  </si>
  <si>
    <t>Washington</t>
  </si>
  <si>
    <t>Wisconsin</t>
  </si>
  <si>
    <t>West Virginia</t>
  </si>
  <si>
    <t>Wyoming</t>
  </si>
  <si>
    <t>Custom Request</t>
  </si>
  <si>
    <t xml:space="preserve">Purpose: </t>
  </si>
  <si>
    <t>Anrok allows customers to create their own custom Product Tax Category in the event that one of more taxability determinations do not match what a Seller wants/needs.</t>
  </si>
  <si>
    <t>Instructions:</t>
  </si>
  <si>
    <t>- Download a copy of this tab for edit.</t>
  </si>
  <si>
    <t xml:space="preserve">- Customer selects a 'base' PTC from the 'PTC_TaxabilityMatrix' tab that most closely aligns with their business offering and enters into cell B17. </t>
  </si>
  <si>
    <t>- Customer creates a unique name for the custom PTC in cell B18.</t>
  </si>
  <si>
    <t>- Customers populate all yellow-highlighted cells. Column E is populated with 'T' or 'E'</t>
  </si>
  <si>
    <t>- Anrok to populate all blue-highlighted cells.</t>
  </si>
  <si>
    <t>- Customer can easily compare their taxability against any of Anrok's existing taxability codes (results showin in Column G) using the drop-down menu in cell B17.</t>
  </si>
  <si>
    <t>Seller_Name</t>
  </si>
  <si>
    <t>ANROK PTC COMPARISON</t>
  </si>
  <si>
    <t>Seller_ID</t>
  </si>
  <si>
    <t>Count</t>
  </si>
  <si>
    <t>Base PTC</t>
  </si>
  <si>
    <t>Custom PTC Name:</t>
  </si>
  <si>
    <t>Enable in Sandbox:</t>
  </si>
  <si>
    <t>Yes</t>
  </si>
  <si>
    <t>TOTAL</t>
  </si>
  <si>
    <t>Enable in Production:</t>
  </si>
  <si>
    <r>
      <rPr>
        <sz val="10"/>
        <color rgb="FF000000"/>
        <rFont val="Arial, sans-serif"/>
      </rPr>
      <t>Date Begin</t>
    </r>
    <r>
      <rPr>
        <b/>
        <sz val="10"/>
        <color rgb="FF000000"/>
        <rFont val="Arial, sans-serif"/>
      </rPr>
      <t>*</t>
    </r>
  </si>
  <si>
    <t>If you have historical tax liability and want your Exposure Modeling tool to reflect the taxability of this Custom PTC, then you must set the effective date to the date of your earliest transaction ingested by Anrok.</t>
  </si>
  <si>
    <t>juris_Id</t>
  </si>
  <si>
    <t>date begin*</t>
  </si>
  <si>
    <t>date end</t>
  </si>
  <si>
    <t>Customer_Taxability_Override</t>
  </si>
  <si>
    <t>Comparison</t>
  </si>
  <si>
    <t>us-AK</t>
  </si>
  <si>
    <t>us-AL</t>
  </si>
  <si>
    <t>us-AR</t>
  </si>
  <si>
    <t>us-AZ</t>
  </si>
  <si>
    <t>us-CA</t>
  </si>
  <si>
    <t>us-CO</t>
  </si>
  <si>
    <t>us-CT</t>
  </si>
  <si>
    <t>us-DC</t>
  </si>
  <si>
    <t>us-DE</t>
  </si>
  <si>
    <t>us-FL</t>
  </si>
  <si>
    <t>us-GA</t>
  </si>
  <si>
    <t>us-HI</t>
  </si>
  <si>
    <t>us-IA</t>
  </si>
  <si>
    <t>us-ID</t>
  </si>
  <si>
    <t>us-IL</t>
  </si>
  <si>
    <t>us-IL-14000</t>
  </si>
  <si>
    <t>us-IN</t>
  </si>
  <si>
    <t>us-KS</t>
  </si>
  <si>
    <t>us-KY</t>
  </si>
  <si>
    <t>us-LA</t>
  </si>
  <si>
    <t>us-MA</t>
  </si>
  <si>
    <t>us-MD</t>
  </si>
  <si>
    <t>us-ME</t>
  </si>
  <si>
    <t>us-MI</t>
  </si>
  <si>
    <t>us-MN</t>
  </si>
  <si>
    <t>us-MO</t>
  </si>
  <si>
    <t>us-MS</t>
  </si>
  <si>
    <t>us-MT</t>
  </si>
  <si>
    <t>us-NC</t>
  </si>
  <si>
    <t>us-ND</t>
  </si>
  <si>
    <t>us-NE</t>
  </si>
  <si>
    <t>us-NH</t>
  </si>
  <si>
    <t>us-NJ</t>
  </si>
  <si>
    <t>us-NM</t>
  </si>
  <si>
    <t>us-NV</t>
  </si>
  <si>
    <t>us-NY</t>
  </si>
  <si>
    <t>us-OH</t>
  </si>
  <si>
    <t>us-OK</t>
  </si>
  <si>
    <t>us-OR</t>
  </si>
  <si>
    <t>us-PA</t>
  </si>
  <si>
    <t>us-PR</t>
  </si>
  <si>
    <t>us-RI</t>
  </si>
  <si>
    <t>us-SC</t>
  </si>
  <si>
    <t>us-SD</t>
  </si>
  <si>
    <t>us-TN</t>
  </si>
  <si>
    <t>us-TX</t>
  </si>
  <si>
    <t>us-UT</t>
  </si>
  <si>
    <t>us-VA</t>
  </si>
  <si>
    <t>us-VT</t>
  </si>
  <si>
    <t>us-WA</t>
  </si>
  <si>
    <t>us-WI</t>
  </si>
  <si>
    <t>us-WV</t>
  </si>
  <si>
    <t>us-WY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</si>
</sst>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9">
    <font>
      <sz val="10"/>
      <color rgb="FF000000"/>
      <name val="Arial"/>
      <scheme val="minor"/>
    </font>
    <font>
      <b/>
      <sz val="10"/>
      <color theme="1"/>
      <name val="Arial"/>
      <family val="2"/>
      <scheme val="minor"/>
    </font>
    <font>
      <sz val="10"/>
      <color theme="1"/>
      <name val="Arial"/>
      <family val="2"/>
      <scheme val="minor"/>
    </font>
    <font>
      <b/>
      <sz val="11"/>
      <color rgb="FFFF0000"/>
      <name val="Arial"/>
      <family val="2"/>
      <scheme val="minor"/>
    </font>
    <font>
      <b/>
      <u/>
      <sz val="10"/>
      <color theme="1"/>
      <name val="Arial"/>
      <family val="2"/>
      <scheme val="minor"/>
    </font>
    <font>
      <i/>
      <sz val="10"/>
      <color theme="1"/>
      <name val="Arial"/>
      <family val="2"/>
      <scheme val="minor"/>
    </font>
    <font>
      <b/>
      <sz val="10"/>
      <color rgb="FF000000"/>
      <name val="Arial"/>
      <family val="2"/>
    </font>
    <font>
      <b/>
      <u/>
      <sz val="10"/>
      <color theme="1"/>
      <name val="Arial"/>
      <family val="2"/>
      <scheme val="minor"/>
    </font>
    <font>
      <b/>
      <u/>
      <sz val="10"/>
      <color theme="1"/>
      <name val="Arial"/>
      <family val="2"/>
      <scheme val="minor"/>
    </font>
    <font>
      <b/>
      <u/>
      <sz val="10"/>
      <color theme="1"/>
      <name val="Arial"/>
      <family val="2"/>
      <scheme val="minor"/>
    </font>
    <font>
      <b/>
      <u/>
      <sz val="10"/>
      <color theme="1"/>
      <name val="Arial"/>
      <family val="2"/>
      <scheme val="minor"/>
    </font>
    <font>
      <b/>
      <u/>
      <sz val="10"/>
      <color theme="1"/>
      <name val="Arial"/>
      <family val="2"/>
      <scheme val="minor"/>
    </font>
    <font>
      <b/>
      <u/>
      <sz val="10"/>
      <color theme="1"/>
      <name val="Arial"/>
      <family val="2"/>
      <scheme val="minor"/>
    </font>
    <font>
      <sz val="10"/>
      <color rgb="FF000000"/>
      <name val="Arial"/>
      <family val="2"/>
    </font>
    <font>
      <b/>
      <sz val="10"/>
      <color rgb="FFFFFFFF"/>
      <name val="Arial"/>
      <family val="2"/>
    </font>
    <font>
      <b/>
      <u/>
      <sz val="10"/>
      <color rgb="FF000000"/>
      <name val="Arial"/>
      <family val="2"/>
    </font>
    <font>
      <b/>
      <sz val="10"/>
      <color rgb="FF38761D"/>
      <name val="Arial"/>
      <family val="2"/>
    </font>
    <font>
      <b/>
      <u/>
      <sz val="10"/>
      <color rgb="FF000000"/>
      <name val="Arial"/>
      <family val="2"/>
    </font>
    <font>
      <sz val="10"/>
      <color rgb="FFFF0000"/>
      <name val="Arial"/>
      <family val="2"/>
    </font>
    <font>
      <b/>
      <u/>
      <sz val="10"/>
      <color rgb="FF000000"/>
      <name val="Arial"/>
      <family val="2"/>
    </font>
    <font>
      <i/>
      <sz val="10"/>
      <color rgb="FF000000"/>
      <name val="Arial"/>
      <family val="2"/>
    </font>
    <font>
      <b/>
      <u/>
      <sz val="10"/>
      <color rgb="FF000000"/>
      <name val="Arial"/>
      <family val="2"/>
    </font>
    <font>
      <b/>
      <u/>
      <sz val="10"/>
      <color rgb="FF000000"/>
      <name val="Arial"/>
      <family val="2"/>
    </font>
    <font>
      <b/>
      <u/>
      <sz val="10"/>
      <color rgb="FF000000"/>
      <name val="Arial"/>
      <family val="2"/>
    </font>
    <font>
      <sz val="10"/>
      <color theme="1"/>
      <name val="Arial"/>
      <family val="2"/>
    </font>
    <font>
      <sz val="10"/>
      <color rgb="FF9C0006"/>
      <name val="Arial"/>
      <family val="2"/>
    </font>
    <font>
      <sz val="10"/>
      <color rgb="FF000000"/>
      <name val="Arial, sans-serif"/>
    </font>
    <font>
      <b/>
      <sz val="10"/>
      <color rgb="FF000000"/>
      <name val="Arial, sans-serif"/>
    </font>
    <font>
      <sz val="10"/>
      <color rgb="FF000000"/>
      <name val="Arial"/>
      <family val="2"/>
      <scheme val="minor"/>
    </font>
  </fonts>
  <fills count="9">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DAF1F3"/>
        <bgColor rgb="FFDAF1F3"/>
      </patternFill>
    </fill>
    <fill>
      <patternFill patternType="solid">
        <fgColor rgb="FF7030A0"/>
        <bgColor rgb="FF7030A0"/>
      </patternFill>
    </fill>
    <fill>
      <patternFill patternType="solid">
        <fgColor rgb="FFFFF2CC"/>
        <bgColor rgb="FFFFF2CC"/>
      </patternFill>
    </fill>
    <fill>
      <patternFill patternType="solid">
        <fgColor rgb="FFFEF2CD"/>
        <bgColor rgb="FFFEF2CD"/>
      </patternFill>
    </fill>
    <fill>
      <patternFill patternType="solid">
        <fgColor rgb="FFFFC7CE"/>
        <bgColor rgb="FFFFC7CE"/>
      </patternFill>
    </fill>
  </fills>
  <borders count="1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6">
    <xf numFmtId="0" fontId="0" fillId="0" borderId="0" xfId="0"/>
    <xf numFmtId="0" fontId="1" fillId="0" borderId="1" xfId="0" applyFont="1" applyBorder="1"/>
    <xf numFmtId="0" fontId="2" fillId="0" borderId="1" xfId="0" applyFont="1" applyBorder="1"/>
    <xf numFmtId="0" fontId="2" fillId="0" borderId="0" xfId="0" applyFont="1"/>
    <xf numFmtId="0" fontId="2" fillId="0" borderId="1" xfId="0" applyFont="1" applyBorder="1" applyAlignment="1">
      <alignment horizontal="center" wrapText="1"/>
    </xf>
    <xf numFmtId="0" fontId="2" fillId="0" borderId="0" xfId="0" applyFont="1" applyAlignment="1">
      <alignment horizontal="center" wrapText="1"/>
    </xf>
    <xf numFmtId="0" fontId="2" fillId="0" borderId="1" xfId="0" applyFont="1" applyBorder="1" applyAlignment="1">
      <alignment horizontal="right" wrapText="1"/>
    </xf>
    <xf numFmtId="0" fontId="3" fillId="0" borderId="1" xfId="0" applyFont="1" applyBorder="1" applyAlignment="1">
      <alignment horizontal="left" vertical="center"/>
    </xf>
    <xf numFmtId="0" fontId="4" fillId="0" borderId="1" xfId="0" applyFont="1" applyBorder="1" applyAlignment="1">
      <alignment horizontal="left"/>
    </xf>
    <xf numFmtId="0" fontId="1" fillId="0" borderId="1" xfId="0" applyFont="1" applyBorder="1" applyAlignment="1">
      <alignment horizontal="right"/>
    </xf>
    <xf numFmtId="0" fontId="5" fillId="0" borderId="1" xfId="0" applyFont="1" applyBorder="1"/>
    <xf numFmtId="0" fontId="6" fillId="0" borderId="1" xfId="0" applyFont="1" applyBorder="1" applyAlignment="1">
      <alignment horizontal="right"/>
    </xf>
    <xf numFmtId="0" fontId="7" fillId="0" borderId="1" xfId="0" applyFont="1" applyBorder="1" applyAlignment="1">
      <alignment horizontal="right"/>
    </xf>
    <xf numFmtId="0" fontId="8" fillId="0" borderId="1" xfId="0" applyFont="1" applyBorder="1" applyAlignment="1">
      <alignment horizontal="center"/>
    </xf>
    <xf numFmtId="0" fontId="1" fillId="2" borderId="0" xfId="0" applyFont="1" applyFill="1" applyAlignment="1">
      <alignment horizontal="right"/>
    </xf>
    <xf numFmtId="0" fontId="9" fillId="2" borderId="0" xfId="0" applyFont="1" applyFill="1"/>
    <xf numFmtId="0" fontId="10" fillId="2" borderId="0" xfId="0" applyFont="1" applyFill="1" applyAlignment="1">
      <alignment horizontal="center" wrapText="1"/>
    </xf>
    <xf numFmtId="0" fontId="2" fillId="3" borderId="0" xfId="0" applyFont="1" applyFill="1"/>
    <xf numFmtId="0" fontId="1" fillId="3" borderId="0" xfId="0" applyFont="1" applyFill="1"/>
    <xf numFmtId="0" fontId="1" fillId="3" borderId="0" xfId="0" applyFont="1" applyFill="1" applyAlignment="1">
      <alignment horizontal="center" wrapText="1"/>
    </xf>
    <xf numFmtId="0" fontId="2" fillId="3" borderId="0" xfId="0" applyFont="1" applyFill="1" applyAlignment="1">
      <alignment horizontal="center" wrapText="1"/>
    </xf>
    <xf numFmtId="0" fontId="1" fillId="0" borderId="0" xfId="0" applyFont="1"/>
    <xf numFmtId="0" fontId="1" fillId="0" borderId="0" xfId="0" applyFont="1" applyAlignment="1">
      <alignment horizontal="center" wrapText="1"/>
    </xf>
    <xf numFmtId="0" fontId="1" fillId="2" borderId="0" xfId="0" applyFont="1" applyFill="1" applyAlignment="1">
      <alignment horizontal="right" vertical="center"/>
    </xf>
    <xf numFmtId="0" fontId="11" fillId="2" borderId="0" xfId="0" applyFont="1" applyFill="1" applyAlignment="1">
      <alignment vertical="center"/>
    </xf>
    <xf numFmtId="0" fontId="12" fillId="2" borderId="0" xfId="0" applyFont="1" applyFill="1" applyAlignment="1">
      <alignment horizontal="center" vertical="center" wrapText="1"/>
    </xf>
    <xf numFmtId="0" fontId="2" fillId="0" borderId="0" xfId="0" applyFont="1" applyAlignment="1">
      <alignment horizontal="center"/>
    </xf>
    <xf numFmtId="0" fontId="13" fillId="0" borderId="0" xfId="0" applyFont="1"/>
    <xf numFmtId="0" fontId="6" fillId="4" borderId="2" xfId="0" applyFont="1" applyFill="1" applyBorder="1"/>
    <xf numFmtId="0" fontId="13" fillId="4" borderId="2" xfId="0" applyFont="1" applyFill="1" applyBorder="1"/>
    <xf numFmtId="0" fontId="15" fillId="0" borderId="0" xfId="0" applyFont="1" applyAlignment="1">
      <alignment horizontal="center"/>
    </xf>
    <xf numFmtId="0" fontId="6" fillId="6" borderId="2" xfId="0" applyFont="1" applyFill="1" applyBorder="1"/>
    <xf numFmtId="0" fontId="16" fillId="0" borderId="0" xfId="0" applyFont="1" applyAlignment="1">
      <alignment horizontal="center"/>
    </xf>
    <xf numFmtId="0" fontId="13" fillId="0" borderId="0" xfId="0" applyFont="1" applyAlignment="1">
      <alignment horizontal="right"/>
    </xf>
    <xf numFmtId="0" fontId="13" fillId="7" borderId="2" xfId="0" applyFont="1" applyFill="1" applyBorder="1"/>
    <xf numFmtId="0" fontId="17" fillId="0" borderId="0" xfId="0" applyFont="1" applyAlignment="1">
      <alignment horizontal="center"/>
    </xf>
    <xf numFmtId="0" fontId="18" fillId="0" borderId="0" xfId="0" applyFont="1" applyAlignment="1">
      <alignment horizontal="center"/>
    </xf>
    <xf numFmtId="0" fontId="6" fillId="4" borderId="2" xfId="0" applyFont="1" applyFill="1" applyBorder="1" applyAlignment="1">
      <alignment horizontal="center"/>
    </xf>
    <xf numFmtId="0" fontId="19" fillId="0" borderId="3" xfId="0" applyFont="1" applyBorder="1" applyAlignment="1">
      <alignment horizontal="center"/>
    </xf>
    <xf numFmtId="0" fontId="6" fillId="0" borderId="4" xfId="0" applyFont="1" applyBorder="1" applyAlignment="1">
      <alignment horizontal="right"/>
    </xf>
    <xf numFmtId="0" fontId="20" fillId="0" borderId="0" xfId="0" applyFont="1" applyAlignment="1">
      <alignment horizontal="left"/>
    </xf>
    <xf numFmtId="0" fontId="21" fillId="0" borderId="2" xfId="0" applyFont="1" applyBorder="1" applyAlignment="1">
      <alignment horizontal="center"/>
    </xf>
    <xf numFmtId="0" fontId="22" fillId="0" borderId="5" xfId="0" applyFont="1" applyBorder="1" applyAlignment="1">
      <alignment horizontal="center"/>
    </xf>
    <xf numFmtId="0" fontId="23" fillId="0" borderId="4" xfId="0" applyFont="1" applyBorder="1" applyAlignment="1">
      <alignment horizontal="center"/>
    </xf>
    <xf numFmtId="0" fontId="2" fillId="4" borderId="3" xfId="0" applyFont="1" applyFill="1" applyBorder="1" applyAlignment="1">
      <alignment horizontal="center"/>
    </xf>
    <xf numFmtId="0" fontId="13" fillId="0" borderId="4" xfId="0" applyFont="1" applyBorder="1"/>
    <xf numFmtId="0" fontId="13" fillId="4" borderId="0" xfId="0" applyFont="1" applyFill="1"/>
    <xf numFmtId="164" fontId="13" fillId="6" borderId="6" xfId="0" applyNumberFormat="1" applyFont="1" applyFill="1" applyBorder="1"/>
    <xf numFmtId="164" fontId="13" fillId="6" borderId="0" xfId="0" applyNumberFormat="1" applyFont="1" applyFill="1"/>
    <xf numFmtId="0" fontId="13" fillId="6" borderId="7" xfId="0" applyFont="1" applyFill="1" applyBorder="1" applyAlignment="1">
      <alignment horizontal="center"/>
    </xf>
    <xf numFmtId="0" fontId="24" fillId="0" borderId="0" xfId="0" applyFont="1"/>
    <xf numFmtId="0" fontId="2" fillId="4" borderId="0" xfId="0" applyFont="1" applyFill="1" applyAlignment="1">
      <alignment horizontal="center" wrapText="1"/>
    </xf>
    <xf numFmtId="0" fontId="25" fillId="8" borderId="7" xfId="0" applyFont="1" applyFill="1" applyBorder="1" applyAlignment="1">
      <alignment horizontal="center"/>
    </xf>
    <xf numFmtId="0" fontId="13" fillId="6" borderId="6" xfId="0" applyFont="1" applyFill="1" applyBorder="1"/>
    <xf numFmtId="0" fontId="13" fillId="6" borderId="0" xfId="0" applyFont="1" applyFill="1"/>
    <xf numFmtId="0" fontId="18" fillId="0" borderId="0" xfId="0" applyFont="1"/>
    <xf numFmtId="0" fontId="2" fillId="4" borderId="0" xfId="0" applyFont="1" applyFill="1"/>
    <xf numFmtId="0" fontId="2" fillId="6" borderId="6" xfId="0" applyFont="1" applyFill="1" applyBorder="1"/>
    <xf numFmtId="0" fontId="2" fillId="6" borderId="0" xfId="0" applyFont="1" applyFill="1"/>
    <xf numFmtId="0" fontId="2" fillId="6" borderId="7" xfId="0" applyFont="1" applyFill="1" applyBorder="1" applyAlignment="1">
      <alignment horizontal="center"/>
    </xf>
    <xf numFmtId="0" fontId="2" fillId="6" borderId="8" xfId="0" applyFont="1" applyFill="1" applyBorder="1"/>
    <xf numFmtId="0" fontId="2" fillId="6" borderId="9" xfId="0" applyFont="1" applyFill="1" applyBorder="1"/>
    <xf numFmtId="0" fontId="2" fillId="6" borderId="10" xfId="0" applyFont="1" applyFill="1" applyBorder="1" applyAlignment="1">
      <alignment horizontal="center"/>
    </xf>
    <xf numFmtId="0" fontId="13" fillId="0" borderId="0" xfId="0" applyFont="1" applyAlignment="1">
      <alignment horizontal="center"/>
    </xf>
    <xf numFmtId="0" fontId="0" fillId="0" borderId="0" xfId="0"/>
    <xf numFmtId="0" fontId="14" fillId="5"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18</xdr:row>
      <xdr:rowOff>28575</xdr:rowOff>
    </xdr:from>
    <xdr:ext cx="742950" cy="65722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O154"/>
  <sheetViews>
    <sheetView workbookViewId="0">
      <pane xSplit="2" ySplit="31" topLeftCell="C37" activePane="bottomRight" state="frozen"/>
      <selection pane="topRight" activeCell="C1" sqref="C1"/>
      <selection pane="bottomLeft" activeCell="A32" sqref="A32"/>
      <selection pane="bottomRight" activeCell="C19" sqref="C19"/>
    </sheetView>
  </sheetViews>
  <sheetFormatPr baseColWidth="10" defaultColWidth="12.6640625" defaultRowHeight="15.75" customHeight="1"/>
  <cols>
    <col min="3" max="3" width="16.33203125" customWidth="1"/>
    <col min="4" max="119" width="15.1640625" customWidth="1"/>
  </cols>
  <sheetData>
    <row r="1" spans="1:119" ht="13" hidden="1">
      <c r="A1" s="1"/>
      <c r="B1" s="2"/>
      <c r="C1" s="2"/>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row>
    <row r="2" spans="1:119" ht="13" hidden="1">
      <c r="A2" s="2"/>
      <c r="B2" s="2"/>
      <c r="C2" s="2"/>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row>
    <row r="3" spans="1:119" ht="13" hidden="1">
      <c r="A3" s="2"/>
      <c r="B3" s="2"/>
      <c r="C3" s="2"/>
      <c r="D3" s="6"/>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row>
    <row r="4" spans="1:119" ht="13" hidden="1">
      <c r="A4" s="2"/>
      <c r="B4" s="2"/>
      <c r="C4" s="2"/>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row>
    <row r="5" spans="1:119" ht="13" hidden="1">
      <c r="A5" s="1"/>
      <c r="B5" s="2"/>
      <c r="C5" s="2"/>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row>
    <row r="6" spans="1:119" ht="13" hidden="1">
      <c r="A6" s="2"/>
      <c r="B6" s="1"/>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row>
    <row r="7" spans="1:119" ht="13" hidden="1">
      <c r="A7" s="2"/>
      <c r="B7" s="2"/>
      <c r="C7" s="2"/>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row>
    <row r="8" spans="1:119" ht="13" hidden="1">
      <c r="A8" s="2"/>
      <c r="B8" s="2"/>
      <c r="C8" s="2"/>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row>
    <row r="9" spans="1:119" ht="13" hidden="1">
      <c r="A9" s="2"/>
      <c r="B9" s="1"/>
      <c r="C9" s="2"/>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row>
    <row r="10" spans="1:119" ht="13" hidden="1">
      <c r="A10" s="2"/>
      <c r="B10" s="2"/>
      <c r="C10" s="2"/>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row>
    <row r="11" spans="1:119" ht="13" hidden="1">
      <c r="A11" s="2"/>
      <c r="B11" s="2"/>
      <c r="C11" s="2"/>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row>
    <row r="12" spans="1:119" ht="13" hidden="1">
      <c r="A12" s="2"/>
      <c r="B12" s="2"/>
      <c r="C12" s="2"/>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row>
    <row r="13" spans="1:119" ht="13" hidden="1">
      <c r="A13" s="2"/>
      <c r="B13" s="2"/>
      <c r="C13" s="2"/>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row>
    <row r="14" spans="1:119" ht="13" hidden="1">
      <c r="A14" s="2"/>
      <c r="B14" s="1"/>
      <c r="C14" s="2"/>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row>
    <row r="15" spans="1:119" ht="13" hidden="1">
      <c r="A15" s="2"/>
      <c r="B15" s="2"/>
      <c r="C15" s="2"/>
      <c r="D15" s="2"/>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row>
    <row r="16" spans="1:119" ht="13" hidden="1">
      <c r="A16" s="2"/>
      <c r="B16" s="2"/>
      <c r="C16" s="2"/>
      <c r="D16" s="2"/>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row>
    <row r="17" spans="1:119" ht="13" hidden="1">
      <c r="A17" s="2"/>
      <c r="B17" s="2"/>
      <c r="C17" s="2"/>
      <c r="D17" s="2"/>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row>
    <row r="18" spans="1:119" ht="13" hidden="1">
      <c r="A18" s="2"/>
      <c r="B18" s="2"/>
      <c r="C18" s="2"/>
      <c r="D18" s="2"/>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row>
    <row r="19" spans="1:119" ht="21.75" customHeight="1">
      <c r="A19" s="2"/>
      <c r="B19" s="7"/>
      <c r="C19" s="7" t="s">
        <v>2</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row>
    <row r="20" spans="1:119" ht="13">
      <c r="A20" s="2"/>
      <c r="B20" s="8" t="s">
        <v>3</v>
      </c>
      <c r="C20" s="2"/>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row>
    <row r="21" spans="1:119" ht="13">
      <c r="A21" s="2"/>
      <c r="B21" s="9" t="s">
        <v>4</v>
      </c>
      <c r="C21" s="10" t="s">
        <v>5</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row>
    <row r="22" spans="1:119" ht="13">
      <c r="A22" s="2"/>
      <c r="B22" s="9" t="s">
        <v>6</v>
      </c>
      <c r="C22" s="10" t="s">
        <v>7</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row>
    <row r="23" spans="1:119" ht="13">
      <c r="A23" s="2"/>
      <c r="B23" s="9" t="s">
        <v>8</v>
      </c>
      <c r="C23" s="10" t="s">
        <v>9</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row>
    <row r="24" spans="1:119" ht="13">
      <c r="A24" s="2"/>
      <c r="B24" s="9" t="s">
        <v>10</v>
      </c>
      <c r="C24" s="10" t="s">
        <v>11</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row>
    <row r="25" spans="1:119" ht="13">
      <c r="A25" s="2"/>
      <c r="B25" s="11" t="s">
        <v>12</v>
      </c>
      <c r="C25" s="10" t="s">
        <v>13</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row>
    <row r="26" spans="1:119" ht="13">
      <c r="A26" s="2"/>
      <c r="B26" s="11" t="s">
        <v>14</v>
      </c>
      <c r="C26" s="10" t="s">
        <v>15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row>
    <row r="27" spans="1:119" ht="13">
      <c r="A27" s="12"/>
      <c r="B27" s="13"/>
      <c r="C27" s="2"/>
      <c r="D27" s="4">
        <f ca="1">COUNTIF(D32:D84,"T")</f>
        <v>21</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row>
    <row r="28" spans="1:119" ht="13" hidden="1">
      <c r="A28" s="9"/>
      <c r="B28" s="10"/>
      <c r="C28" s="2"/>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row>
    <row r="29" spans="1:119" ht="13" hidden="1">
      <c r="A29" s="11"/>
      <c r="B29" s="10"/>
      <c r="C29" s="2"/>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row>
    <row r="30" spans="1:119" ht="13" hidden="1">
      <c r="A30" s="11"/>
      <c r="B30" s="10"/>
      <c r="C30" s="2"/>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row>
    <row r="31" spans="1:119" ht="70">
      <c r="A31" s="14" t="s">
        <v>16</v>
      </c>
      <c r="B31" s="15" t="str">
        <f ca="1">IFERROR(__xludf.DUMMYFUNCTION("importrange(""https://docs.google.com/spreadsheets/d/17T98vq9UXGsWsTsAamoXN4LKcPB_lJkFMQRGBf62ZBs/edit?gid=1045725899#gid=1045725899"",""OUTPUT_PTCTaxabilityMatrix!B27:DE"")"),"Juris ID")</f>
        <v>Juris ID</v>
      </c>
      <c r="C31" s="15" t="str">
        <f ca="1">IFERROR(__xludf.DUMMYFUNCTION("""COMPUTED_VALUE"""),"Juris")</f>
        <v>Juris</v>
      </c>
      <c r="D31" s="16" t="str">
        <f ca="1">IFERROR(__xludf.DUMMYFUNCTION("""COMPUTED_VALUE"""),"SaaS, Business")</f>
        <v>SaaS, Business</v>
      </c>
      <c r="E31" s="16" t="str">
        <f ca="1">IFERROR(__xludf.DUMMYFUNCTION("""COMPUTED_VALUE"""),"SaaS, Consumer")</f>
        <v>SaaS, Consumer</v>
      </c>
      <c r="F31" s="16" t="str">
        <f ca="1">IFERROR(__xludf.DUMMYFUNCTION("""COMPUTED_VALUE"""),"Professional services, Mandatory")</f>
        <v>Professional services, Mandatory</v>
      </c>
      <c r="G31" s="16" t="str">
        <f ca="1">IFERROR(__xludf.DUMMYFUNCTION("""COMPUTED_VALUE"""),"Professional services, Optional")</f>
        <v>Professional services, Optional</v>
      </c>
      <c r="H31" s="16" t="str">
        <f ca="1">IFERROR(__xludf.DUMMYFUNCTION("""COMPUTED_VALUE"""),"SaaS - Security, Business")</f>
        <v>SaaS - Security, Business</v>
      </c>
      <c r="I31" s="16" t="str">
        <f ca="1">IFERROR(__xludf.DUMMYFUNCTION("""COMPUTED_VALUE"""),"SaaS - Security, Consumer")</f>
        <v>SaaS - Security, Consumer</v>
      </c>
      <c r="J31" s="16" t="str">
        <f ca="1">IFERROR(__xludf.DUMMYFUNCTION("""COMPUTED_VALUE"""),"SaaS - Storage, Business")</f>
        <v>SaaS - Storage, Business</v>
      </c>
      <c r="K31" s="16" t="str">
        <f ca="1">IFERROR(__xludf.DUMMYFUNCTION("""COMPUTED_VALUE"""),"SaaS - Storage, Consumer")</f>
        <v>SaaS - Storage, Consumer</v>
      </c>
      <c r="L31" s="16" t="str">
        <f ca="1">IFERROR(__xludf.DUMMYFUNCTION("""COMPUTED_VALUE"""),"SaaS - On-prem, Business")</f>
        <v>SaaS - On-prem, Business</v>
      </c>
      <c r="M31" s="16" t="str">
        <f ca="1">IFERROR(__xludf.DUMMYFUNCTION("""COMPUTED_VALUE"""),"Data processing services")</f>
        <v>Data processing services</v>
      </c>
      <c r="N31" s="16" t="str">
        <f ca="1">IFERROR(__xludf.DUMMYFUNCTION("""COMPUTED_VALUE"""),"Digital goods - Subscription, Business")</f>
        <v>Digital goods - Subscription, Business</v>
      </c>
      <c r="O31" s="16" t="str">
        <f ca="1">IFERROR(__xludf.DUMMYFUNCTION("""COMPUTED_VALUE"""),"Digital goods - Subscription, Consumer")</f>
        <v>Digital goods - Subscription, Consumer</v>
      </c>
      <c r="P31" s="16" t="str">
        <f ca="1">IFERROR(__xludf.DUMMYFUNCTION("""COMPUTED_VALUE"""),"Digital goods - Permanent, Business")</f>
        <v>Digital goods - Permanent, Business</v>
      </c>
      <c r="Q31" s="16" t="str">
        <f ca="1">IFERROR(__xludf.DUMMYFUNCTION("""COMPUTED_VALUE"""),"Digital goods - Permanent, Consumer")</f>
        <v>Digital goods - Permanent, Consumer</v>
      </c>
      <c r="R31" s="16" t="str">
        <f ca="1">IFERROR(__xludf.DUMMYFUNCTION("""COMPUTED_VALUE"""),"Domain Name Services, Business")</f>
        <v>Domain Name Services, Business</v>
      </c>
      <c r="S31" s="16" t="str">
        <f ca="1">IFERROR(__xludf.DUMMYFUNCTION("""COMPUTED_VALUE"""),"Domain Name Services, Consumer")</f>
        <v>Domain Name Services, Consumer</v>
      </c>
      <c r="T31" s="16" t="str">
        <f ca="1">IFERROR(__xludf.DUMMYFUNCTION("""COMPUTED_VALUE"""),"Web Hosting Services, Business")</f>
        <v>Web Hosting Services, Business</v>
      </c>
      <c r="U31" s="16" t="str">
        <f ca="1">IFERROR(__xludf.DUMMYFUNCTION("""COMPUTED_VALUE"""),"Web Hosting Services, Consumer")</f>
        <v>Web Hosting Services, Consumer</v>
      </c>
      <c r="V31" s="16" t="str">
        <f ca="1">IFERROR(__xludf.DUMMYFUNCTION("""COMPUTED_VALUE"""),"Information Services, Business")</f>
        <v>Information Services, Business</v>
      </c>
      <c r="W31" s="16" t="str">
        <f ca="1">IFERROR(__xludf.DUMMYFUNCTION("""COMPUTED_VALUE"""),"Information Services, Consumer")</f>
        <v>Information Services, Consumer</v>
      </c>
      <c r="X31" s="16" t="str">
        <f ca="1">IFERROR(__xludf.DUMMYFUNCTION("""COMPUTED_VALUE"""),"Training - Bundled")</f>
        <v>Training - Bundled</v>
      </c>
      <c r="Y31" s="16" t="str">
        <f ca="1">IFERROR(__xludf.DUMMYFUNCTION("""COMPUTED_VALUE"""),"Training - Stand-alone")</f>
        <v>Training - Stand-alone</v>
      </c>
      <c r="Z31" s="16" t="str">
        <f ca="1">IFERROR(__xludf.DUMMYFUNCTION("""COMPUTED_VALUE"""),"Platform as a Service, Business")</f>
        <v>Platform as a Service, Business</v>
      </c>
      <c r="AA31" s="16" t="str">
        <f ca="1">IFERROR(__xludf.DUMMYFUNCTION("""COMPUTED_VALUE"""),"Platform as a Service, Consumer")</f>
        <v>Platform as a Service, Consumer</v>
      </c>
      <c r="AB31" s="16" t="str">
        <f ca="1">IFERROR(__xludf.DUMMYFUNCTION("""COMPUTED_VALUE"""),"Downloaded Software (no TPP transfer), Business")</f>
        <v>Downloaded Software (no TPP transfer), Business</v>
      </c>
      <c r="AC31" s="16" t="str">
        <f ca="1">IFERROR(__xludf.DUMMYFUNCTION("""COMPUTED_VALUE"""),"Downloaded Software (no TPP transfer), Consumer")</f>
        <v>Downloaded Software (no TPP transfer), Consumer</v>
      </c>
      <c r="AD31" s="16" t="str">
        <f ca="1">IFERROR(__xludf.DUMMYFUNCTION("""COMPUTED_VALUE"""),"Business expenses")</f>
        <v>Business expenses</v>
      </c>
      <c r="AE31" s="16" t="str">
        <f ca="1">IFERROR(__xludf.DUMMYFUNCTION("""COMPUTED_VALUE"""),"Gaming - Subscription, Business")</f>
        <v>Gaming - Subscription, Business</v>
      </c>
      <c r="AF31" s="16" t="str">
        <f ca="1">IFERROR(__xludf.DUMMYFUNCTION("""COMPUTED_VALUE"""),"Gaming - Permanent, Business")</f>
        <v>Gaming - Permanent, Business</v>
      </c>
      <c r="AG31" s="16" t="str">
        <f ca="1">IFERROR(__xludf.DUMMYFUNCTION("""COMPUTED_VALUE"""),"Gaming - Subscription, Consumer")</f>
        <v>Gaming - Subscription, Consumer</v>
      </c>
      <c r="AH31" s="16" t="str">
        <f ca="1">IFERROR(__xludf.DUMMYFUNCTION("""COMPUTED_VALUE"""),"Gaming - Permanent, Consumer")</f>
        <v>Gaming - Permanent, Consumer</v>
      </c>
      <c r="AI31" s="16" t="str">
        <f ca="1">IFERROR(__xludf.DUMMYFUNCTION("""COMPUTED_VALUE"""),"Video - Subscription, Business")</f>
        <v>Video - Subscription, Business</v>
      </c>
      <c r="AJ31" s="16" t="str">
        <f ca="1">IFERROR(__xludf.DUMMYFUNCTION("""COMPUTED_VALUE"""),"Video - Permanent, Business")</f>
        <v>Video - Permanent, Business</v>
      </c>
      <c r="AK31" s="16" t="str">
        <f ca="1">IFERROR(__xludf.DUMMYFUNCTION("""COMPUTED_VALUE"""),"Video - Subscription, Consumer")</f>
        <v>Video - Subscription, Consumer</v>
      </c>
      <c r="AL31" s="16" t="str">
        <f ca="1">IFERROR(__xludf.DUMMYFUNCTION("""COMPUTED_VALUE"""),"Video - Permanent, Consumer")</f>
        <v>Video - Permanent, Consumer</v>
      </c>
      <c r="AM31" s="16" t="str">
        <f ca="1">IFERROR(__xludf.DUMMYFUNCTION("""COMPUTED_VALUE"""),"Photography - Subscription, Business")</f>
        <v>Photography - Subscription, Business</v>
      </c>
      <c r="AN31" s="16" t="str">
        <f ca="1">IFERROR(__xludf.DUMMYFUNCTION("""COMPUTED_VALUE"""),"Photography - Permanent, Business")</f>
        <v>Photography - Permanent, Business</v>
      </c>
      <c r="AO31" s="16" t="str">
        <f ca="1">IFERROR(__xludf.DUMMYFUNCTION("""COMPUTED_VALUE"""),"Photography - Subscription, Consumer")</f>
        <v>Photography - Subscription, Consumer</v>
      </c>
      <c r="AP31" s="16" t="str">
        <f ca="1">IFERROR(__xludf.DUMMYFUNCTION("""COMPUTED_VALUE"""),"Photography - Permanent, Consumer")</f>
        <v>Photography - Permanent, Consumer</v>
      </c>
      <c r="AQ31" s="16" t="str">
        <f ca="1">IFERROR(__xludf.DUMMYFUNCTION("""COMPUTED_VALUE"""),"e-book - Subscription, Business")</f>
        <v>e-book - Subscription, Business</v>
      </c>
      <c r="AR31" s="16" t="str">
        <f ca="1">IFERROR(__xludf.DUMMYFUNCTION("""COMPUTED_VALUE"""),"e-book - Permanent, Business")</f>
        <v>e-book - Permanent, Business</v>
      </c>
      <c r="AS31" s="16" t="str">
        <f ca="1">IFERROR(__xludf.DUMMYFUNCTION("""COMPUTED_VALUE"""),"e-book - Subscription, Consumer")</f>
        <v>e-book - Subscription, Consumer</v>
      </c>
      <c r="AT31" s="16" t="str">
        <f ca="1">IFERROR(__xludf.DUMMYFUNCTION("""COMPUTED_VALUE"""),"e-book - Permanent, Consumer")</f>
        <v>e-book - Permanent, Consumer</v>
      </c>
      <c r="AU31" s="16" t="str">
        <f ca="1">IFERROR(__xludf.DUMMYFUNCTION("""COMPUTED_VALUE"""),"Music - Subscription, Business")</f>
        <v>Music - Subscription, Business</v>
      </c>
      <c r="AV31" s="16" t="str">
        <f ca="1">IFERROR(__xludf.DUMMYFUNCTION("""COMPUTED_VALUE"""),"Music - Permanent, Business")</f>
        <v>Music - Permanent, Business</v>
      </c>
      <c r="AW31" s="16" t="str">
        <f ca="1">IFERROR(__xludf.DUMMYFUNCTION("""COMPUTED_VALUE"""),"Music - Subscription, Consumer")</f>
        <v>Music - Subscription, Consumer</v>
      </c>
      <c r="AX31" s="16" t="str">
        <f ca="1">IFERROR(__xludf.DUMMYFUNCTION("""COMPUTED_VALUE"""),"Music - Permanent, Consumer")</f>
        <v>Music - Permanent, Consumer</v>
      </c>
      <c r="AY31" s="16" t="str">
        <f ca="1">IFERROR(__xludf.DUMMYFUNCTION("""COMPUTED_VALUE"""),"NFT - Permanent, Business")</f>
        <v>NFT - Permanent, Business</v>
      </c>
      <c r="AZ31" s="16" t="str">
        <f ca="1">IFERROR(__xludf.DUMMYFUNCTION("""COMPUTED_VALUE"""),"NFT - Permanent, Consumer")</f>
        <v>NFT - Permanent, Consumer</v>
      </c>
      <c r="BA31" s="16" t="str">
        <f ca="1">IFERROR(__xludf.DUMMYFUNCTION("""COMPUTED_VALUE"""),"Digital token/in-app purchase - Subscription, Business")</f>
        <v>Digital token/in-app purchase - Subscription, Business</v>
      </c>
      <c r="BB31" s="16" t="str">
        <f ca="1">IFERROR(__xludf.DUMMYFUNCTION("""COMPUTED_VALUE"""),"Digital token/in-app purchase - Permanent, Business")</f>
        <v>Digital token/in-app purchase - Permanent, Business</v>
      </c>
      <c r="BC31" s="16" t="str">
        <f ca="1">IFERROR(__xludf.DUMMYFUNCTION("""COMPUTED_VALUE"""),"Digital token/in-app purchase - Subscription, Consumer")</f>
        <v>Digital token/in-app purchase - Subscription, Consumer</v>
      </c>
      <c r="BD31" s="16" t="str">
        <f ca="1">IFERROR(__xludf.DUMMYFUNCTION("""COMPUTED_VALUE"""),"Digital token/in-app purchase - Permanent, Consumer")</f>
        <v>Digital token/in-app purchase - Permanent, Consumer</v>
      </c>
      <c r="BE31" s="16" t="str">
        <f ca="1">IFERROR(__xludf.DUMMYFUNCTION("""COMPUTED_VALUE"""),"Data set - Subscription, Business")</f>
        <v>Data set - Subscription, Business</v>
      </c>
      <c r="BF31" s="16" t="str">
        <f ca="1">IFERROR(__xludf.DUMMYFUNCTION("""COMPUTED_VALUE"""),"Data set - Permanent, Business")</f>
        <v>Data set - Permanent, Business</v>
      </c>
      <c r="BG31" s="16" t="str">
        <f ca="1">IFERROR(__xludf.DUMMYFUNCTION("""COMPUTED_VALUE"""),"Data set - Subscription, Consumer")</f>
        <v>Data set - Subscription, Consumer</v>
      </c>
      <c r="BH31" s="16" t="str">
        <f ca="1">IFERROR(__xludf.DUMMYFUNCTION("""COMPUTED_VALUE"""),"Data set - Permanent, Consumer")</f>
        <v>Data set - Permanent, Consumer</v>
      </c>
      <c r="BI31" s="16" t="str">
        <f ca="1">IFERROR(__xludf.DUMMYFUNCTION("""COMPUTED_VALUE"""),"General services")</f>
        <v>General services</v>
      </c>
      <c r="BJ31" s="16" t="str">
        <f ca="1">IFERROR(__xludf.DUMMYFUNCTION("""COMPUTED_VALUE"""),"Implementation services")</f>
        <v>Implementation services</v>
      </c>
      <c r="BK31" s="16" t="str">
        <f ca="1">IFERROR(__xludf.DUMMYFUNCTION("""COMPUTED_VALUE"""),"Cloud Services, Business")</f>
        <v>Cloud Services, Business</v>
      </c>
      <c r="BL31" s="16" t="str">
        <f ca="1">IFERROR(__xludf.DUMMYFUNCTION("""COMPUTED_VALUE"""),"Cloud Services, Consumer")</f>
        <v>Cloud Services, Consumer</v>
      </c>
      <c r="BM31" s="16" t="str">
        <f ca="1">IFERROR(__xludf.DUMMYFUNCTION("""COMPUTED_VALUE"""),"Employment services")</f>
        <v>Employment services</v>
      </c>
      <c r="BN31" s="16" t="str">
        <f ca="1">IFERROR(__xludf.DUMMYFUNCTION("""COMPUTED_VALUE"""),"Clothing, Business")</f>
        <v>Clothing, Business</v>
      </c>
      <c r="BO31" s="16" t="str">
        <f ca="1">IFERROR(__xludf.DUMMYFUNCTION("""COMPUTED_VALUE"""),"Clothing, Consumer")</f>
        <v>Clothing, Consumer</v>
      </c>
      <c r="BP31" s="16" t="str">
        <f ca="1">IFERROR(__xludf.DUMMYFUNCTION("""COMPUTED_VALUE"""),"Accessories, Business")</f>
        <v>Accessories, Business</v>
      </c>
      <c r="BQ31" s="16" t="str">
        <f ca="1">IFERROR(__xludf.DUMMYFUNCTION("""COMPUTED_VALUE"""),"Accessories, Consumer")</f>
        <v>Accessories, Consumer</v>
      </c>
      <c r="BR31" s="16" t="str">
        <f ca="1">IFERROR(__xludf.DUMMYFUNCTION("""COMPUTED_VALUE"""),"Postage charges, Business")</f>
        <v>Postage charges, Business</v>
      </c>
      <c r="BS31" s="16" t="str">
        <f ca="1">IFERROR(__xludf.DUMMYFUNCTION("""COMPUTED_VALUE"""),"Postage charges, Consumer")</f>
        <v>Postage charges, Consumer</v>
      </c>
      <c r="BT31" s="16" t="str">
        <f ca="1">IFERROR(__xludf.DUMMYFUNCTION("""COMPUTED_VALUE"""),"Packaging materials, Business")</f>
        <v>Packaging materials, Business</v>
      </c>
      <c r="BU31" s="16" t="str">
        <f ca="1">IFERROR(__xludf.DUMMYFUNCTION("""COMPUTED_VALUE"""),"Packaging materials, Consumer")</f>
        <v>Packaging materials, Consumer</v>
      </c>
      <c r="BV31" s="16" t="str">
        <f ca="1">IFERROR(__xludf.DUMMYFUNCTION("""COMPUTED_VALUE"""),"Packaging services, Business")</f>
        <v>Packaging services, Business</v>
      </c>
      <c r="BW31" s="16" t="str">
        <f ca="1">IFERROR(__xludf.DUMMYFUNCTION("""COMPUTED_VALUE"""),"Packaging services, Consumer")</f>
        <v>Packaging services, Consumer</v>
      </c>
      <c r="BX31" s="16" t="str">
        <f ca="1">IFERROR(__xludf.DUMMYFUNCTION("""COMPUTED_VALUE"""),"Freight loading/unloading, Business")</f>
        <v>Freight loading/unloading, Business</v>
      </c>
      <c r="BY31" s="16" t="str">
        <f ca="1">IFERROR(__xludf.DUMMYFUNCTION("""COMPUTED_VALUE"""),"Freight loading/unloading, Consumer")</f>
        <v>Freight loading/unloading, Consumer</v>
      </c>
      <c r="BZ31" s="16" t="str">
        <f ca="1">IFERROR(__xludf.DUMMYFUNCTION("""COMPUTED_VALUE"""),"Shipping &amp; Handling, Business")</f>
        <v>Shipping &amp; Handling, Business</v>
      </c>
      <c r="CA31" s="16" t="str">
        <f ca="1">IFERROR(__xludf.DUMMYFUNCTION("""COMPUTED_VALUE"""),"Shipping &amp; Handling, Consumer")</f>
        <v>Shipping &amp; Handling, Consumer</v>
      </c>
      <c r="CB31" s="16" t="str">
        <f ca="1">IFERROR(__xludf.DUMMYFUNCTION("""COMPUTED_VALUE"""),"Shipping, Business")</f>
        <v>Shipping, Business</v>
      </c>
      <c r="CC31" s="16" t="str">
        <f ca="1">IFERROR(__xludf.DUMMYFUNCTION("""COMPUTED_VALUE"""),"Shipping, Consumer")</f>
        <v>Shipping, Consumer</v>
      </c>
      <c r="CD31" s="16" t="str">
        <f ca="1">IFERROR(__xludf.DUMMYFUNCTION("""COMPUTED_VALUE"""),"Portable electronics, Business")</f>
        <v>Portable electronics, Business</v>
      </c>
      <c r="CE31" s="16" t="str">
        <f ca="1">IFERROR(__xludf.DUMMYFUNCTION("""COMPUTED_VALUE"""),"Portable electronics, Consumer")</f>
        <v>Portable electronics, Consumer</v>
      </c>
      <c r="CF31" s="16" t="str">
        <f ca="1">IFERROR(__xludf.DUMMYFUNCTION("""COMPUTED_VALUE"""),"Printer, Business")</f>
        <v>Printer, Business</v>
      </c>
      <c r="CG31" s="16" t="str">
        <f ca="1">IFERROR(__xludf.DUMMYFUNCTION("""COMPUTED_VALUE"""),"Printer, Consumer")</f>
        <v>Printer, Consumer</v>
      </c>
      <c r="CH31" s="16" t="str">
        <f ca="1">IFERROR(__xludf.DUMMYFUNCTION("""COMPUTED_VALUE"""),"Desktop computer, Business")</f>
        <v>Desktop computer, Business</v>
      </c>
      <c r="CI31" s="16" t="str">
        <f ca="1">IFERROR(__xludf.DUMMYFUNCTION("""COMPUTED_VALUE"""),"Desktop computer, Consumer")</f>
        <v>Desktop computer, Consumer</v>
      </c>
      <c r="CJ31" s="16" t="str">
        <f ca="1">IFERROR(__xludf.DUMMYFUNCTION("""COMPUTED_VALUE"""),"Laptop/tablet computer, Business")</f>
        <v>Laptop/tablet computer, Business</v>
      </c>
      <c r="CK31" s="16" t="str">
        <f ca="1">IFERROR(__xludf.DUMMYFUNCTION("""COMPUTED_VALUE"""),"Laptop/tablet computer, Consumer")</f>
        <v>Laptop/tablet computer, Consumer</v>
      </c>
      <c r="CL31" s="16" t="str">
        <f ca="1">IFERROR(__xludf.DUMMYFUNCTION("""COMPUTED_VALUE"""),"Computer accessories, Business")</f>
        <v>Computer accessories, Business</v>
      </c>
      <c r="CM31" s="16" t="str">
        <f ca="1">IFERROR(__xludf.DUMMYFUNCTION("""COMPUTED_VALUE"""),"Computer accessories, Consumer")</f>
        <v>Computer accessories, Consumer</v>
      </c>
      <c r="CN31" s="16" t="str">
        <f ca="1">IFERROR(__xludf.DUMMYFUNCTION("""COMPUTED_VALUE"""),"Servers, Business")</f>
        <v>Servers, Business</v>
      </c>
      <c r="CO31" s="16" t="str">
        <f ca="1">IFERROR(__xludf.DUMMYFUNCTION("""COMPUTED_VALUE"""),"Servers, Consumer")</f>
        <v>Servers, Consumer</v>
      </c>
      <c r="CP31" s="16" t="str">
        <f ca="1">IFERROR(__xludf.DUMMYFUNCTION("""COMPUTED_VALUE"""),"Replacement parts, Business")</f>
        <v>Replacement parts, Business</v>
      </c>
      <c r="CQ31" s="16" t="str">
        <f ca="1">IFERROR(__xludf.DUMMYFUNCTION("""COMPUTED_VALUE"""),"Replacement parts, Consumer")</f>
        <v>Replacement parts, Consumer</v>
      </c>
      <c r="CR31" s="16" t="str">
        <f ca="1">IFERROR(__xludf.DUMMYFUNCTION("""COMPUTED_VALUE"""),"Service contract for goods (optional), Business")</f>
        <v>Service contract for goods (optional), Business</v>
      </c>
      <c r="CS31" s="16" t="str">
        <f ca="1">IFERROR(__xludf.DUMMYFUNCTION("""COMPUTED_VALUE"""),"Service contract for goods (optional), Consumer")</f>
        <v>Service contract for goods (optional), Consumer</v>
      </c>
      <c r="CT31" s="16" t="str">
        <f ca="1">IFERROR(__xludf.DUMMYFUNCTION("""COMPUTED_VALUE"""),"Service contract for goods (mandatory), Business")</f>
        <v>Service contract for goods (mandatory), Business</v>
      </c>
      <c r="CU31" s="16" t="str">
        <f ca="1">IFERROR(__xludf.DUMMYFUNCTION("""COMPUTED_VALUE"""),"Service contract for goods (mandatory), Consumer")</f>
        <v>Service contract for goods (mandatory), Consumer</v>
      </c>
      <c r="CV31" s="16" t="str">
        <f ca="1">IFERROR(__xludf.DUMMYFUNCTION("""COMPUTED_VALUE"""),"Warranty contract for goods (optional), Business")</f>
        <v>Warranty contract for goods (optional), Business</v>
      </c>
      <c r="CW31" s="16" t="str">
        <f ca="1">IFERROR(__xludf.DUMMYFUNCTION("""COMPUTED_VALUE"""),"Warranty contract for goods (optional), Consumer")</f>
        <v>Warranty contract for goods (optional), Consumer</v>
      </c>
      <c r="CX31" s="16" t="str">
        <f ca="1">IFERROR(__xludf.DUMMYFUNCTION("""COMPUTED_VALUE"""),"Maintenance agreement for goods (optional), Business")</f>
        <v>Maintenance agreement for goods (optional), Business</v>
      </c>
      <c r="CY31" s="16" t="str">
        <f ca="1">IFERROR(__xludf.DUMMYFUNCTION("""COMPUTED_VALUE"""),"Maintenance agreement for goods (optional), Consumer")</f>
        <v>Maintenance agreement for goods (optional), Consumer</v>
      </c>
      <c r="CZ31" s="16" t="str">
        <f ca="1">IFERROR(__xludf.DUMMYFUNCTION("""COMPUTED_VALUE"""),"Maintenance agreement for goods (mandatory), Business")</f>
        <v>Maintenance agreement for goods (mandatory), Business</v>
      </c>
      <c r="DA31" s="16" t="str">
        <f ca="1">IFERROR(__xludf.DUMMYFUNCTION("""COMPUTED_VALUE"""),"Maintenance agreement for goods (mandatory), Consumer")</f>
        <v>Maintenance agreement for goods (mandatory), Consumer</v>
      </c>
      <c r="DB31" s="16" t="str">
        <f ca="1">IFERROR(__xludf.DUMMYFUNCTION("""COMPUTED_VALUE"""),"Warranty contract for goods (mandatory), Consumer")</f>
        <v>Warranty contract for goods (mandatory), Consumer</v>
      </c>
      <c r="DC31" s="16" t="str">
        <f ca="1">IFERROR(__xludf.DUMMYFUNCTION("""COMPUTED_VALUE"""),"Warranty contract for goods (mandatory), Business")</f>
        <v>Warranty contract for goods (mandatory), Business</v>
      </c>
      <c r="DD31" s="16" t="str">
        <f ca="1">IFERROR(__xludf.DUMMYFUNCTION("""COMPUTED_VALUE"""),"Software Maintenance Automated (Optional), Business")</f>
        <v>Software Maintenance Automated (Optional), Business</v>
      </c>
      <c r="DE31" s="16" t="str">
        <f ca="1">IFERROR(__xludf.DUMMYFUNCTION("""COMPUTED_VALUE"""),"Software Maintenance Automated (Optional), Consumer")</f>
        <v>Software Maintenance Automated (Optional), Consumer</v>
      </c>
      <c r="DF31" s="16"/>
      <c r="DG31" s="16"/>
      <c r="DH31" s="16"/>
      <c r="DI31" s="16"/>
      <c r="DJ31" s="16"/>
      <c r="DK31" s="16"/>
      <c r="DL31" s="16"/>
      <c r="DM31" s="16"/>
      <c r="DN31" s="16"/>
      <c r="DO31" s="16"/>
    </row>
    <row r="32" spans="1:119" ht="14">
      <c r="A32" s="17">
        <v>1</v>
      </c>
      <c r="B32" s="17" t="str">
        <f ca="1">IFERROR(__xludf.DUMMYFUNCTION("""COMPUTED_VALUE"""),"us-AK")</f>
        <v>us-AK</v>
      </c>
      <c r="C32" s="18" t="str">
        <f ca="1">IFERROR(__xludf.DUMMYFUNCTION("""COMPUTED_VALUE"""),"Alaska*")</f>
        <v>Alaska*</v>
      </c>
      <c r="D32" s="19" t="str">
        <f ca="1">IFERROR(__xludf.DUMMYFUNCTION("""COMPUTED_VALUE"""),"E")</f>
        <v>E</v>
      </c>
      <c r="E32" s="19" t="str">
        <f ca="1">IFERROR(__xludf.DUMMYFUNCTION("""COMPUTED_VALUE"""),"E")</f>
        <v>E</v>
      </c>
      <c r="F32" s="19" t="str">
        <f ca="1">IFERROR(__xludf.DUMMYFUNCTION("""COMPUTED_VALUE"""),"E")</f>
        <v>E</v>
      </c>
      <c r="G32" s="19" t="str">
        <f ca="1">IFERROR(__xludf.DUMMYFUNCTION("""COMPUTED_VALUE"""),"E")</f>
        <v>E</v>
      </c>
      <c r="H32" s="19" t="str">
        <f ca="1">IFERROR(__xludf.DUMMYFUNCTION("""COMPUTED_VALUE"""),"E")</f>
        <v>E</v>
      </c>
      <c r="I32" s="19" t="str">
        <f ca="1">IFERROR(__xludf.DUMMYFUNCTION("""COMPUTED_VALUE"""),"E")</f>
        <v>E</v>
      </c>
      <c r="J32" s="19" t="str">
        <f ca="1">IFERROR(__xludf.DUMMYFUNCTION("""COMPUTED_VALUE"""),"E")</f>
        <v>E</v>
      </c>
      <c r="K32" s="19" t="str">
        <f ca="1">IFERROR(__xludf.DUMMYFUNCTION("""COMPUTED_VALUE"""),"E")</f>
        <v>E</v>
      </c>
      <c r="L32" s="19" t="str">
        <f ca="1">IFERROR(__xludf.DUMMYFUNCTION("""COMPUTED_VALUE"""),"E")</f>
        <v>E</v>
      </c>
      <c r="M32" s="19" t="str">
        <f ca="1">IFERROR(__xludf.DUMMYFUNCTION("""COMPUTED_VALUE"""),"E")</f>
        <v>E</v>
      </c>
      <c r="N32" s="19" t="str">
        <f ca="1">IFERROR(__xludf.DUMMYFUNCTION("""COMPUTED_VALUE"""),"E")</f>
        <v>E</v>
      </c>
      <c r="O32" s="19" t="str">
        <f ca="1">IFERROR(__xludf.DUMMYFUNCTION("""COMPUTED_VALUE"""),"E")</f>
        <v>E</v>
      </c>
      <c r="P32" s="19" t="str">
        <f ca="1">IFERROR(__xludf.DUMMYFUNCTION("""COMPUTED_VALUE"""),"E")</f>
        <v>E</v>
      </c>
      <c r="Q32" s="19" t="str">
        <f ca="1">IFERROR(__xludf.DUMMYFUNCTION("""COMPUTED_VALUE"""),"E")</f>
        <v>E</v>
      </c>
      <c r="R32" s="19" t="str">
        <f ca="1">IFERROR(__xludf.DUMMYFUNCTION("""COMPUTED_VALUE"""),"E")</f>
        <v>E</v>
      </c>
      <c r="S32" s="19" t="str">
        <f ca="1">IFERROR(__xludf.DUMMYFUNCTION("""COMPUTED_VALUE"""),"E")</f>
        <v>E</v>
      </c>
      <c r="T32" s="19" t="str">
        <f ca="1">IFERROR(__xludf.DUMMYFUNCTION("""COMPUTED_VALUE"""),"E")</f>
        <v>E</v>
      </c>
      <c r="U32" s="19" t="str">
        <f ca="1">IFERROR(__xludf.DUMMYFUNCTION("""COMPUTED_VALUE"""),"E")</f>
        <v>E</v>
      </c>
      <c r="V32" s="19" t="str">
        <f ca="1">IFERROR(__xludf.DUMMYFUNCTION("""COMPUTED_VALUE"""),"E")</f>
        <v>E</v>
      </c>
      <c r="W32" s="19" t="str">
        <f ca="1">IFERROR(__xludf.DUMMYFUNCTION("""COMPUTED_VALUE"""),"E")</f>
        <v>E</v>
      </c>
      <c r="X32" s="19" t="str">
        <f ca="1">IFERROR(__xludf.DUMMYFUNCTION("""COMPUTED_VALUE"""),"E")</f>
        <v>E</v>
      </c>
      <c r="Y32" s="19" t="str">
        <f ca="1">IFERROR(__xludf.DUMMYFUNCTION("""COMPUTED_VALUE"""),"E")</f>
        <v>E</v>
      </c>
      <c r="Z32" s="19" t="str">
        <f ca="1">IFERROR(__xludf.DUMMYFUNCTION("""COMPUTED_VALUE"""),"E")</f>
        <v>E</v>
      </c>
      <c r="AA32" s="19" t="str">
        <f ca="1">IFERROR(__xludf.DUMMYFUNCTION("""COMPUTED_VALUE"""),"E")</f>
        <v>E</v>
      </c>
      <c r="AB32" s="19" t="str">
        <f ca="1">IFERROR(__xludf.DUMMYFUNCTION("""COMPUTED_VALUE"""),"E")</f>
        <v>E</v>
      </c>
      <c r="AC32" s="19" t="str">
        <f ca="1">IFERROR(__xludf.DUMMYFUNCTION("""COMPUTED_VALUE"""),"E")</f>
        <v>E</v>
      </c>
      <c r="AD32" s="19" t="str">
        <f ca="1">IFERROR(__xludf.DUMMYFUNCTION("""COMPUTED_VALUE"""),"E")</f>
        <v>E</v>
      </c>
      <c r="AE32" s="19" t="str">
        <f ca="1">IFERROR(__xludf.DUMMYFUNCTION("""COMPUTED_VALUE"""),"E")</f>
        <v>E</v>
      </c>
      <c r="AF32" s="19" t="str">
        <f ca="1">IFERROR(__xludf.DUMMYFUNCTION("""COMPUTED_VALUE"""),"E")</f>
        <v>E</v>
      </c>
      <c r="AG32" s="19" t="str">
        <f ca="1">IFERROR(__xludf.DUMMYFUNCTION("""COMPUTED_VALUE"""),"E")</f>
        <v>E</v>
      </c>
      <c r="AH32" s="19" t="str">
        <f ca="1">IFERROR(__xludf.DUMMYFUNCTION("""COMPUTED_VALUE"""),"E")</f>
        <v>E</v>
      </c>
      <c r="AI32" s="19" t="str">
        <f ca="1">IFERROR(__xludf.DUMMYFUNCTION("""COMPUTED_VALUE"""),"E")</f>
        <v>E</v>
      </c>
      <c r="AJ32" s="19" t="str">
        <f ca="1">IFERROR(__xludf.DUMMYFUNCTION("""COMPUTED_VALUE"""),"E")</f>
        <v>E</v>
      </c>
      <c r="AK32" s="19" t="str">
        <f ca="1">IFERROR(__xludf.DUMMYFUNCTION("""COMPUTED_VALUE"""),"E")</f>
        <v>E</v>
      </c>
      <c r="AL32" s="19" t="str">
        <f ca="1">IFERROR(__xludf.DUMMYFUNCTION("""COMPUTED_VALUE"""),"E")</f>
        <v>E</v>
      </c>
      <c r="AM32" s="19" t="str">
        <f ca="1">IFERROR(__xludf.DUMMYFUNCTION("""COMPUTED_VALUE"""),"E")</f>
        <v>E</v>
      </c>
      <c r="AN32" s="19" t="str">
        <f ca="1">IFERROR(__xludf.DUMMYFUNCTION("""COMPUTED_VALUE"""),"E")</f>
        <v>E</v>
      </c>
      <c r="AO32" s="19" t="str">
        <f ca="1">IFERROR(__xludf.DUMMYFUNCTION("""COMPUTED_VALUE"""),"E")</f>
        <v>E</v>
      </c>
      <c r="AP32" s="19" t="str">
        <f ca="1">IFERROR(__xludf.DUMMYFUNCTION("""COMPUTED_VALUE"""),"E")</f>
        <v>E</v>
      </c>
      <c r="AQ32" s="19" t="str">
        <f ca="1">IFERROR(__xludf.DUMMYFUNCTION("""COMPUTED_VALUE"""),"E")</f>
        <v>E</v>
      </c>
      <c r="AR32" s="19" t="str">
        <f ca="1">IFERROR(__xludf.DUMMYFUNCTION("""COMPUTED_VALUE"""),"E")</f>
        <v>E</v>
      </c>
      <c r="AS32" s="19" t="str">
        <f ca="1">IFERROR(__xludf.DUMMYFUNCTION("""COMPUTED_VALUE"""),"E")</f>
        <v>E</v>
      </c>
      <c r="AT32" s="19" t="str">
        <f ca="1">IFERROR(__xludf.DUMMYFUNCTION("""COMPUTED_VALUE"""),"E")</f>
        <v>E</v>
      </c>
      <c r="AU32" s="19" t="str">
        <f ca="1">IFERROR(__xludf.DUMMYFUNCTION("""COMPUTED_VALUE"""),"E")</f>
        <v>E</v>
      </c>
      <c r="AV32" s="19" t="str">
        <f ca="1">IFERROR(__xludf.DUMMYFUNCTION("""COMPUTED_VALUE"""),"E")</f>
        <v>E</v>
      </c>
      <c r="AW32" s="19" t="str">
        <f ca="1">IFERROR(__xludf.DUMMYFUNCTION("""COMPUTED_VALUE"""),"E")</f>
        <v>E</v>
      </c>
      <c r="AX32" s="19" t="str">
        <f ca="1">IFERROR(__xludf.DUMMYFUNCTION("""COMPUTED_VALUE"""),"E")</f>
        <v>E</v>
      </c>
      <c r="AY32" s="19" t="str">
        <f ca="1">IFERROR(__xludf.DUMMYFUNCTION("""COMPUTED_VALUE"""),"E")</f>
        <v>E</v>
      </c>
      <c r="AZ32" s="19" t="str">
        <f ca="1">IFERROR(__xludf.DUMMYFUNCTION("""COMPUTED_VALUE"""),"E")</f>
        <v>E</v>
      </c>
      <c r="BA32" s="19" t="str">
        <f ca="1">IFERROR(__xludf.DUMMYFUNCTION("""COMPUTED_VALUE"""),"E")</f>
        <v>E</v>
      </c>
      <c r="BB32" s="19" t="str">
        <f ca="1">IFERROR(__xludf.DUMMYFUNCTION("""COMPUTED_VALUE"""),"E")</f>
        <v>E</v>
      </c>
      <c r="BC32" s="19" t="str">
        <f ca="1">IFERROR(__xludf.DUMMYFUNCTION("""COMPUTED_VALUE"""),"E")</f>
        <v>E</v>
      </c>
      <c r="BD32" s="19" t="str">
        <f ca="1">IFERROR(__xludf.DUMMYFUNCTION("""COMPUTED_VALUE"""),"E")</f>
        <v>E</v>
      </c>
      <c r="BE32" s="19" t="str">
        <f ca="1">IFERROR(__xludf.DUMMYFUNCTION("""COMPUTED_VALUE"""),"E")</f>
        <v>E</v>
      </c>
      <c r="BF32" s="19" t="str">
        <f ca="1">IFERROR(__xludf.DUMMYFUNCTION("""COMPUTED_VALUE"""),"E")</f>
        <v>E</v>
      </c>
      <c r="BG32" s="19" t="str">
        <f ca="1">IFERROR(__xludf.DUMMYFUNCTION("""COMPUTED_VALUE"""),"E")</f>
        <v>E</v>
      </c>
      <c r="BH32" s="19" t="str">
        <f ca="1">IFERROR(__xludf.DUMMYFUNCTION("""COMPUTED_VALUE"""),"E")</f>
        <v>E</v>
      </c>
      <c r="BI32" s="19" t="str">
        <f ca="1">IFERROR(__xludf.DUMMYFUNCTION("""COMPUTED_VALUE"""),"E")</f>
        <v>E</v>
      </c>
      <c r="BJ32" s="19" t="str">
        <f ca="1">IFERROR(__xludf.DUMMYFUNCTION("""COMPUTED_VALUE"""),"E")</f>
        <v>E</v>
      </c>
      <c r="BK32" s="19" t="str">
        <f ca="1">IFERROR(__xludf.DUMMYFUNCTION("""COMPUTED_VALUE"""),"E")</f>
        <v>E</v>
      </c>
      <c r="BL32" s="19" t="str">
        <f ca="1">IFERROR(__xludf.DUMMYFUNCTION("""COMPUTED_VALUE"""),"E")</f>
        <v>E</v>
      </c>
      <c r="BM32" s="19" t="str">
        <f ca="1">IFERROR(__xludf.DUMMYFUNCTION("""COMPUTED_VALUE"""),"E")</f>
        <v>E</v>
      </c>
      <c r="BN32" s="19" t="str">
        <f ca="1">IFERROR(__xludf.DUMMYFUNCTION("""COMPUTED_VALUE"""),"E")</f>
        <v>E</v>
      </c>
      <c r="BO32" s="19" t="str">
        <f ca="1">IFERROR(__xludf.DUMMYFUNCTION("""COMPUTED_VALUE"""),"E")</f>
        <v>E</v>
      </c>
      <c r="BP32" s="19" t="str">
        <f ca="1">IFERROR(__xludf.DUMMYFUNCTION("""COMPUTED_VALUE"""),"E")</f>
        <v>E</v>
      </c>
      <c r="BQ32" s="19" t="str">
        <f ca="1">IFERROR(__xludf.DUMMYFUNCTION("""COMPUTED_VALUE"""),"E")</f>
        <v>E</v>
      </c>
      <c r="BR32" s="20" t="str">
        <f ca="1">IFERROR(__xludf.DUMMYFUNCTION("""COMPUTED_VALUE"""),"E")</f>
        <v>E</v>
      </c>
      <c r="BS32" s="20" t="str">
        <f ca="1">IFERROR(__xludf.DUMMYFUNCTION("""COMPUTED_VALUE"""),"E")</f>
        <v>E</v>
      </c>
      <c r="BT32" s="20" t="str">
        <f ca="1">IFERROR(__xludf.DUMMYFUNCTION("""COMPUTED_VALUE"""),"E")</f>
        <v>E</v>
      </c>
      <c r="BU32" s="20" t="str">
        <f ca="1">IFERROR(__xludf.DUMMYFUNCTION("""COMPUTED_VALUE"""),"E")</f>
        <v>E</v>
      </c>
      <c r="BV32" s="20" t="str">
        <f ca="1">IFERROR(__xludf.DUMMYFUNCTION("""COMPUTED_VALUE"""),"E")</f>
        <v>E</v>
      </c>
      <c r="BW32" s="20" t="str">
        <f ca="1">IFERROR(__xludf.DUMMYFUNCTION("""COMPUTED_VALUE"""),"E")</f>
        <v>E</v>
      </c>
      <c r="BX32" s="20" t="str">
        <f ca="1">IFERROR(__xludf.DUMMYFUNCTION("""COMPUTED_VALUE"""),"E")</f>
        <v>E</v>
      </c>
      <c r="BY32" s="20" t="str">
        <f ca="1">IFERROR(__xludf.DUMMYFUNCTION("""COMPUTED_VALUE"""),"E")</f>
        <v>E</v>
      </c>
      <c r="BZ32" s="20" t="str">
        <f ca="1">IFERROR(__xludf.DUMMYFUNCTION("""COMPUTED_VALUE"""),"E")</f>
        <v>E</v>
      </c>
      <c r="CA32" s="20" t="str">
        <f ca="1">IFERROR(__xludf.DUMMYFUNCTION("""COMPUTED_VALUE"""),"E")</f>
        <v>E</v>
      </c>
      <c r="CB32" s="20" t="str">
        <f ca="1">IFERROR(__xludf.DUMMYFUNCTION("""COMPUTED_VALUE"""),"E")</f>
        <v>E</v>
      </c>
      <c r="CC32" s="20" t="str">
        <f ca="1">IFERROR(__xludf.DUMMYFUNCTION("""COMPUTED_VALUE"""),"E")</f>
        <v>E</v>
      </c>
      <c r="CD32" s="20" t="str">
        <f ca="1">IFERROR(__xludf.DUMMYFUNCTION("""COMPUTED_VALUE"""),"E")</f>
        <v>E</v>
      </c>
      <c r="CE32" s="20" t="str">
        <f ca="1">IFERROR(__xludf.DUMMYFUNCTION("""COMPUTED_VALUE"""),"E")</f>
        <v>E</v>
      </c>
      <c r="CF32" s="20" t="str">
        <f ca="1">IFERROR(__xludf.DUMMYFUNCTION("""COMPUTED_VALUE"""),"E")</f>
        <v>E</v>
      </c>
      <c r="CG32" s="20" t="str">
        <f ca="1">IFERROR(__xludf.DUMMYFUNCTION("""COMPUTED_VALUE"""),"E")</f>
        <v>E</v>
      </c>
      <c r="CH32" s="20" t="str">
        <f ca="1">IFERROR(__xludf.DUMMYFUNCTION("""COMPUTED_VALUE"""),"E")</f>
        <v>E</v>
      </c>
      <c r="CI32" s="20" t="str">
        <f ca="1">IFERROR(__xludf.DUMMYFUNCTION("""COMPUTED_VALUE"""),"E")</f>
        <v>E</v>
      </c>
      <c r="CJ32" s="20" t="str">
        <f ca="1">IFERROR(__xludf.DUMMYFUNCTION("""COMPUTED_VALUE"""),"E")</f>
        <v>E</v>
      </c>
      <c r="CK32" s="20" t="str">
        <f ca="1">IFERROR(__xludf.DUMMYFUNCTION("""COMPUTED_VALUE"""),"E")</f>
        <v>E</v>
      </c>
      <c r="CL32" s="20" t="str">
        <f ca="1">IFERROR(__xludf.DUMMYFUNCTION("""COMPUTED_VALUE"""),"E")</f>
        <v>E</v>
      </c>
      <c r="CM32" s="20" t="str">
        <f ca="1">IFERROR(__xludf.DUMMYFUNCTION("""COMPUTED_VALUE"""),"E")</f>
        <v>E</v>
      </c>
      <c r="CN32" s="20" t="str">
        <f ca="1">IFERROR(__xludf.DUMMYFUNCTION("""COMPUTED_VALUE"""),"E")</f>
        <v>E</v>
      </c>
      <c r="CO32" s="20" t="str">
        <f ca="1">IFERROR(__xludf.DUMMYFUNCTION("""COMPUTED_VALUE"""),"E")</f>
        <v>E</v>
      </c>
      <c r="CP32" s="20" t="str">
        <f ca="1">IFERROR(__xludf.DUMMYFUNCTION("""COMPUTED_VALUE"""),"E")</f>
        <v>E</v>
      </c>
      <c r="CQ32" s="20" t="str">
        <f ca="1">IFERROR(__xludf.DUMMYFUNCTION("""COMPUTED_VALUE"""),"E")</f>
        <v>E</v>
      </c>
      <c r="CR32" s="20" t="str">
        <f ca="1">IFERROR(__xludf.DUMMYFUNCTION("""COMPUTED_VALUE"""),"E")</f>
        <v>E</v>
      </c>
      <c r="CS32" s="20" t="str">
        <f ca="1">IFERROR(__xludf.DUMMYFUNCTION("""COMPUTED_VALUE"""),"E")</f>
        <v>E</v>
      </c>
      <c r="CT32" s="20" t="str">
        <f ca="1">IFERROR(__xludf.DUMMYFUNCTION("""COMPUTED_VALUE"""),"E")</f>
        <v>E</v>
      </c>
      <c r="CU32" s="20" t="str">
        <f ca="1">IFERROR(__xludf.DUMMYFUNCTION("""COMPUTED_VALUE"""),"E")</f>
        <v>E</v>
      </c>
      <c r="CV32" s="20" t="str">
        <f ca="1">IFERROR(__xludf.DUMMYFUNCTION("""COMPUTED_VALUE"""),"E")</f>
        <v>E</v>
      </c>
      <c r="CW32" s="20" t="str">
        <f ca="1">IFERROR(__xludf.DUMMYFUNCTION("""COMPUTED_VALUE"""),"E")</f>
        <v>E</v>
      </c>
      <c r="CX32" s="20" t="str">
        <f ca="1">IFERROR(__xludf.DUMMYFUNCTION("""COMPUTED_VALUE"""),"E")</f>
        <v>E</v>
      </c>
      <c r="CY32" s="20" t="str">
        <f ca="1">IFERROR(__xludf.DUMMYFUNCTION("""COMPUTED_VALUE"""),"E")</f>
        <v>E</v>
      </c>
      <c r="CZ32" s="20" t="str">
        <f ca="1">IFERROR(__xludf.DUMMYFUNCTION("""COMPUTED_VALUE"""),"E")</f>
        <v>E</v>
      </c>
      <c r="DA32" s="20" t="str">
        <f ca="1">IFERROR(__xludf.DUMMYFUNCTION("""COMPUTED_VALUE"""),"E")</f>
        <v>E</v>
      </c>
      <c r="DB32" s="20" t="str">
        <f ca="1">IFERROR(__xludf.DUMMYFUNCTION("""COMPUTED_VALUE"""),"E")</f>
        <v>E</v>
      </c>
      <c r="DC32" s="20" t="str">
        <f ca="1">IFERROR(__xludf.DUMMYFUNCTION("""COMPUTED_VALUE"""),"E")</f>
        <v>E</v>
      </c>
      <c r="DD32" s="20" t="str">
        <f ca="1">IFERROR(__xludf.DUMMYFUNCTION("""COMPUTED_VALUE"""),"E")</f>
        <v>E</v>
      </c>
      <c r="DE32" s="20" t="str">
        <f ca="1">IFERROR(__xludf.DUMMYFUNCTION("""COMPUTED_VALUE"""),"E")</f>
        <v>E</v>
      </c>
      <c r="DF32" s="20"/>
      <c r="DG32" s="20"/>
      <c r="DH32" s="20"/>
      <c r="DI32" s="20"/>
      <c r="DJ32" s="20"/>
      <c r="DK32" s="20"/>
      <c r="DL32" s="20"/>
      <c r="DM32" s="20"/>
      <c r="DN32" s="20"/>
      <c r="DO32" s="20"/>
    </row>
    <row r="33" spans="1:119" ht="14">
      <c r="A33" s="17">
        <f t="shared" ref="A33:A154" ca="1" si="0">IF(ISBLANK(B33),"",A32+1)</f>
        <v>2</v>
      </c>
      <c r="B33" s="17" t="str">
        <f ca="1">IFERROR(__xludf.DUMMYFUNCTION("""COMPUTED_VALUE"""),"us-AL")</f>
        <v>us-AL</v>
      </c>
      <c r="C33" s="17" t="str">
        <f ca="1">IFERROR(__xludf.DUMMYFUNCTION("""COMPUTED_VALUE"""),"Alabama")</f>
        <v>Alabama</v>
      </c>
      <c r="D33" s="20" t="str">
        <f ca="1">IFERROR(__xludf.DUMMYFUNCTION("""COMPUTED_VALUE"""),"E")</f>
        <v>E</v>
      </c>
      <c r="E33" s="20" t="str">
        <f ca="1">IFERROR(__xludf.DUMMYFUNCTION("""COMPUTED_VALUE"""),"E")</f>
        <v>E</v>
      </c>
      <c r="F33" s="20" t="str">
        <f ca="1">IFERROR(__xludf.DUMMYFUNCTION("""COMPUTED_VALUE"""),"E")</f>
        <v>E</v>
      </c>
      <c r="G33" s="20" t="str">
        <f ca="1">IFERROR(__xludf.DUMMYFUNCTION("""COMPUTED_VALUE"""),"E")</f>
        <v>E</v>
      </c>
      <c r="H33" s="20" t="str">
        <f ca="1">IFERROR(__xludf.DUMMYFUNCTION("""COMPUTED_VALUE"""),"E")</f>
        <v>E</v>
      </c>
      <c r="I33" s="20" t="str">
        <f ca="1">IFERROR(__xludf.DUMMYFUNCTION("""COMPUTED_VALUE"""),"E")</f>
        <v>E</v>
      </c>
      <c r="J33" s="20" t="str">
        <f ca="1">IFERROR(__xludf.DUMMYFUNCTION("""COMPUTED_VALUE"""),"E")</f>
        <v>E</v>
      </c>
      <c r="K33" s="20" t="str">
        <f ca="1">IFERROR(__xludf.DUMMYFUNCTION("""COMPUTED_VALUE"""),"E")</f>
        <v>E</v>
      </c>
      <c r="L33" s="20" t="str">
        <f ca="1">IFERROR(__xludf.DUMMYFUNCTION("""COMPUTED_VALUE"""),"E")</f>
        <v>E</v>
      </c>
      <c r="M33" s="20" t="str">
        <f ca="1">IFERROR(__xludf.DUMMYFUNCTION("""COMPUTED_VALUE"""),"E")</f>
        <v>E</v>
      </c>
      <c r="N33" s="20" t="str">
        <f ca="1">IFERROR(__xludf.DUMMYFUNCTION("""COMPUTED_VALUE"""),"T")</f>
        <v>T</v>
      </c>
      <c r="O33" s="20" t="str">
        <f ca="1">IFERROR(__xludf.DUMMYFUNCTION("""COMPUTED_VALUE"""),"T")</f>
        <v>T</v>
      </c>
      <c r="P33" s="20" t="str">
        <f ca="1">IFERROR(__xludf.DUMMYFUNCTION("""COMPUTED_VALUE"""),"T")</f>
        <v>T</v>
      </c>
      <c r="Q33" s="20" t="str">
        <f ca="1">IFERROR(__xludf.DUMMYFUNCTION("""COMPUTED_VALUE"""),"T")</f>
        <v>T</v>
      </c>
      <c r="R33" s="20" t="str">
        <f ca="1">IFERROR(__xludf.DUMMYFUNCTION("""COMPUTED_VALUE"""),"E")</f>
        <v>E</v>
      </c>
      <c r="S33" s="20" t="str">
        <f ca="1">IFERROR(__xludf.DUMMYFUNCTION("""COMPUTED_VALUE"""),"E")</f>
        <v>E</v>
      </c>
      <c r="T33" s="20" t="str">
        <f ca="1">IFERROR(__xludf.DUMMYFUNCTION("""COMPUTED_VALUE"""),"E")</f>
        <v>E</v>
      </c>
      <c r="U33" s="20" t="str">
        <f ca="1">IFERROR(__xludf.DUMMYFUNCTION("""COMPUTED_VALUE"""),"E")</f>
        <v>E</v>
      </c>
      <c r="V33" s="20" t="str">
        <f ca="1">IFERROR(__xludf.DUMMYFUNCTION("""COMPUTED_VALUE"""),"T")</f>
        <v>T</v>
      </c>
      <c r="W33" s="20" t="str">
        <f ca="1">IFERROR(__xludf.DUMMYFUNCTION("""COMPUTED_VALUE"""),"T")</f>
        <v>T</v>
      </c>
      <c r="X33" s="20" t="str">
        <f ca="1">IFERROR(__xludf.DUMMYFUNCTION("""COMPUTED_VALUE"""),"E")</f>
        <v>E</v>
      </c>
      <c r="Y33" s="20" t="str">
        <f ca="1">IFERROR(__xludf.DUMMYFUNCTION("""COMPUTED_VALUE"""),"E")</f>
        <v>E</v>
      </c>
      <c r="Z33" s="20" t="str">
        <f ca="1">IFERROR(__xludf.DUMMYFUNCTION("""COMPUTED_VALUE"""),"E")</f>
        <v>E</v>
      </c>
      <c r="AA33" s="20" t="str">
        <f ca="1">IFERROR(__xludf.DUMMYFUNCTION("""COMPUTED_VALUE"""),"E")</f>
        <v>E</v>
      </c>
      <c r="AB33" s="20" t="str">
        <f ca="1">IFERROR(__xludf.DUMMYFUNCTION("""COMPUTED_VALUE"""),"T")</f>
        <v>T</v>
      </c>
      <c r="AC33" s="20" t="str">
        <f ca="1">IFERROR(__xludf.DUMMYFUNCTION("""COMPUTED_VALUE"""),"T")</f>
        <v>T</v>
      </c>
      <c r="AD33" s="20" t="str">
        <f ca="1">IFERROR(__xludf.DUMMYFUNCTION("""COMPUTED_VALUE"""),"E")</f>
        <v>E</v>
      </c>
      <c r="AE33" s="20" t="str">
        <f ca="1">IFERROR(__xludf.DUMMYFUNCTION("""COMPUTED_VALUE"""),"T")</f>
        <v>T</v>
      </c>
      <c r="AF33" s="20" t="str">
        <f ca="1">IFERROR(__xludf.DUMMYFUNCTION("""COMPUTED_VALUE"""),"T")</f>
        <v>T</v>
      </c>
      <c r="AG33" s="20" t="str">
        <f ca="1">IFERROR(__xludf.DUMMYFUNCTION("""COMPUTED_VALUE"""),"T")</f>
        <v>T</v>
      </c>
      <c r="AH33" s="20" t="str">
        <f ca="1">IFERROR(__xludf.DUMMYFUNCTION("""COMPUTED_VALUE"""),"T")</f>
        <v>T</v>
      </c>
      <c r="AI33" s="20" t="str">
        <f ca="1">IFERROR(__xludf.DUMMYFUNCTION("""COMPUTED_VALUE"""),"E")</f>
        <v>E</v>
      </c>
      <c r="AJ33" s="20" t="str">
        <f ca="1">IFERROR(__xludf.DUMMYFUNCTION("""COMPUTED_VALUE"""),"T")</f>
        <v>T</v>
      </c>
      <c r="AK33" s="20" t="str">
        <f ca="1">IFERROR(__xludf.DUMMYFUNCTION("""COMPUTED_VALUE"""),"E")</f>
        <v>E</v>
      </c>
      <c r="AL33" s="20" t="str">
        <f ca="1">IFERROR(__xludf.DUMMYFUNCTION("""COMPUTED_VALUE"""),"T")</f>
        <v>T</v>
      </c>
      <c r="AM33" s="20" t="str">
        <f ca="1">IFERROR(__xludf.DUMMYFUNCTION("""COMPUTED_VALUE"""),"T")</f>
        <v>T</v>
      </c>
      <c r="AN33" s="20" t="str">
        <f ca="1">IFERROR(__xludf.DUMMYFUNCTION("""COMPUTED_VALUE"""),"T")</f>
        <v>T</v>
      </c>
      <c r="AO33" s="20" t="str">
        <f ca="1">IFERROR(__xludf.DUMMYFUNCTION("""COMPUTED_VALUE"""),"T")</f>
        <v>T</v>
      </c>
      <c r="AP33" s="20" t="str">
        <f ca="1">IFERROR(__xludf.DUMMYFUNCTION("""COMPUTED_VALUE"""),"T")</f>
        <v>T</v>
      </c>
      <c r="AQ33" s="20" t="str">
        <f ca="1">IFERROR(__xludf.DUMMYFUNCTION("""COMPUTED_VALUE"""),"T")</f>
        <v>T</v>
      </c>
      <c r="AR33" s="20" t="str">
        <f ca="1">IFERROR(__xludf.DUMMYFUNCTION("""COMPUTED_VALUE"""),"T")</f>
        <v>T</v>
      </c>
      <c r="AS33" s="20" t="str">
        <f ca="1">IFERROR(__xludf.DUMMYFUNCTION("""COMPUTED_VALUE"""),"T")</f>
        <v>T</v>
      </c>
      <c r="AT33" s="20" t="str">
        <f ca="1">IFERROR(__xludf.DUMMYFUNCTION("""COMPUTED_VALUE"""),"T")</f>
        <v>T</v>
      </c>
      <c r="AU33" s="20" t="str">
        <f ca="1">IFERROR(__xludf.DUMMYFUNCTION("""COMPUTED_VALUE"""),"T")</f>
        <v>T</v>
      </c>
      <c r="AV33" s="20" t="str">
        <f ca="1">IFERROR(__xludf.DUMMYFUNCTION("""COMPUTED_VALUE"""),"T")</f>
        <v>T</v>
      </c>
      <c r="AW33" s="20" t="str">
        <f ca="1">IFERROR(__xludf.DUMMYFUNCTION("""COMPUTED_VALUE"""),"T")</f>
        <v>T</v>
      </c>
      <c r="AX33" s="20" t="str">
        <f ca="1">IFERROR(__xludf.DUMMYFUNCTION("""COMPUTED_VALUE"""),"T")</f>
        <v>T</v>
      </c>
      <c r="AY33" s="20" t="str">
        <f ca="1">IFERROR(__xludf.DUMMYFUNCTION("""COMPUTED_VALUE"""),"T")</f>
        <v>T</v>
      </c>
      <c r="AZ33" s="20" t="str">
        <f ca="1">IFERROR(__xludf.DUMMYFUNCTION("""COMPUTED_VALUE"""),"T")</f>
        <v>T</v>
      </c>
      <c r="BA33" s="20" t="str">
        <f ca="1">IFERROR(__xludf.DUMMYFUNCTION("""COMPUTED_VALUE"""),"T")</f>
        <v>T</v>
      </c>
      <c r="BB33" s="20" t="str">
        <f ca="1">IFERROR(__xludf.DUMMYFUNCTION("""COMPUTED_VALUE"""),"T")</f>
        <v>T</v>
      </c>
      <c r="BC33" s="20" t="str">
        <f ca="1">IFERROR(__xludf.DUMMYFUNCTION("""COMPUTED_VALUE"""),"T")</f>
        <v>T</v>
      </c>
      <c r="BD33" s="20" t="str">
        <f ca="1">IFERROR(__xludf.DUMMYFUNCTION("""COMPUTED_VALUE"""),"T")</f>
        <v>T</v>
      </c>
      <c r="BE33" s="20" t="str">
        <f ca="1">IFERROR(__xludf.DUMMYFUNCTION("""COMPUTED_VALUE"""),"T")</f>
        <v>T</v>
      </c>
      <c r="BF33" s="20" t="str">
        <f ca="1">IFERROR(__xludf.DUMMYFUNCTION("""COMPUTED_VALUE"""),"T")</f>
        <v>T</v>
      </c>
      <c r="BG33" s="20" t="str">
        <f ca="1">IFERROR(__xludf.DUMMYFUNCTION("""COMPUTED_VALUE"""),"T")</f>
        <v>T</v>
      </c>
      <c r="BH33" s="20" t="str">
        <f ca="1">IFERROR(__xludf.DUMMYFUNCTION("""COMPUTED_VALUE"""),"T")</f>
        <v>T</v>
      </c>
      <c r="BI33" s="20" t="str">
        <f ca="1">IFERROR(__xludf.DUMMYFUNCTION("""COMPUTED_VALUE"""),"E")</f>
        <v>E</v>
      </c>
      <c r="BJ33" s="20" t="str">
        <f ca="1">IFERROR(__xludf.DUMMYFUNCTION("""COMPUTED_VALUE"""),"E")</f>
        <v>E</v>
      </c>
      <c r="BK33" s="20" t="str">
        <f ca="1">IFERROR(__xludf.DUMMYFUNCTION("""COMPUTED_VALUE"""),"E")</f>
        <v>E</v>
      </c>
      <c r="BL33" s="20" t="str">
        <f ca="1">IFERROR(__xludf.DUMMYFUNCTION("""COMPUTED_VALUE"""),"E")</f>
        <v>E</v>
      </c>
      <c r="BM33" s="20" t="str">
        <f ca="1">IFERROR(__xludf.DUMMYFUNCTION("""COMPUTED_VALUE"""),"E")</f>
        <v>E</v>
      </c>
      <c r="BN33" s="20" t="str">
        <f ca="1">IFERROR(__xludf.DUMMYFUNCTION("""COMPUTED_VALUE"""),"T")</f>
        <v>T</v>
      </c>
      <c r="BO33" s="20" t="str">
        <f ca="1">IFERROR(__xludf.DUMMYFUNCTION("""COMPUTED_VALUE"""),"T")</f>
        <v>T</v>
      </c>
      <c r="BP33" s="20" t="str">
        <f ca="1">IFERROR(__xludf.DUMMYFUNCTION("""COMPUTED_VALUE"""),"T")</f>
        <v>T</v>
      </c>
      <c r="BQ33" s="20" t="str">
        <f ca="1">IFERROR(__xludf.DUMMYFUNCTION("""COMPUTED_VALUE"""),"T")</f>
        <v>T</v>
      </c>
      <c r="BR33" s="20" t="str">
        <f ca="1">IFERROR(__xludf.DUMMYFUNCTION("""COMPUTED_VALUE"""),"E")</f>
        <v>E</v>
      </c>
      <c r="BS33" s="20" t="str">
        <f ca="1">IFERROR(__xludf.DUMMYFUNCTION("""COMPUTED_VALUE"""),"E")</f>
        <v>E</v>
      </c>
      <c r="BT33" s="20" t="str">
        <f ca="1">IFERROR(__xludf.DUMMYFUNCTION("""COMPUTED_VALUE"""),"E")</f>
        <v>E</v>
      </c>
      <c r="BU33" s="20" t="str">
        <f ca="1">IFERROR(__xludf.DUMMYFUNCTION("""COMPUTED_VALUE"""),"E")</f>
        <v>E</v>
      </c>
      <c r="BV33" s="20" t="str">
        <f ca="1">IFERROR(__xludf.DUMMYFUNCTION("""COMPUTED_VALUE"""),"T")</f>
        <v>T</v>
      </c>
      <c r="BW33" s="20" t="str">
        <f ca="1">IFERROR(__xludf.DUMMYFUNCTION("""COMPUTED_VALUE"""),"T")</f>
        <v>T</v>
      </c>
      <c r="BX33" s="20" t="str">
        <f ca="1">IFERROR(__xludf.DUMMYFUNCTION("""COMPUTED_VALUE"""),"E")</f>
        <v>E</v>
      </c>
      <c r="BY33" s="20" t="str">
        <f ca="1">IFERROR(__xludf.DUMMYFUNCTION("""COMPUTED_VALUE"""),"E")</f>
        <v>E</v>
      </c>
      <c r="BZ33" s="20" t="str">
        <f ca="1">IFERROR(__xludf.DUMMYFUNCTION("""COMPUTED_VALUE"""),"T")</f>
        <v>T</v>
      </c>
      <c r="CA33" s="20" t="str">
        <f ca="1">IFERROR(__xludf.DUMMYFUNCTION("""COMPUTED_VALUE"""),"T")</f>
        <v>T</v>
      </c>
      <c r="CB33" s="20" t="str">
        <f ca="1">IFERROR(__xludf.DUMMYFUNCTION("""COMPUTED_VALUE"""),"E")</f>
        <v>E</v>
      </c>
      <c r="CC33" s="20" t="str">
        <f ca="1">IFERROR(__xludf.DUMMYFUNCTION("""COMPUTED_VALUE"""),"E")</f>
        <v>E</v>
      </c>
      <c r="CD33" s="20" t="str">
        <f ca="1">IFERROR(__xludf.DUMMYFUNCTION("""COMPUTED_VALUE"""),"T")</f>
        <v>T</v>
      </c>
      <c r="CE33" s="20" t="str">
        <f ca="1">IFERROR(__xludf.DUMMYFUNCTION("""COMPUTED_VALUE"""),"T")</f>
        <v>T</v>
      </c>
      <c r="CF33" s="20" t="str">
        <f ca="1">IFERROR(__xludf.DUMMYFUNCTION("""COMPUTED_VALUE"""),"T")</f>
        <v>T</v>
      </c>
      <c r="CG33" s="20" t="str">
        <f ca="1">IFERROR(__xludf.DUMMYFUNCTION("""COMPUTED_VALUE"""),"T")</f>
        <v>T</v>
      </c>
      <c r="CH33" s="20" t="str">
        <f ca="1">IFERROR(__xludf.DUMMYFUNCTION("""COMPUTED_VALUE"""),"T")</f>
        <v>T</v>
      </c>
      <c r="CI33" s="20" t="str">
        <f ca="1">IFERROR(__xludf.DUMMYFUNCTION("""COMPUTED_VALUE"""),"T")</f>
        <v>T</v>
      </c>
      <c r="CJ33" s="20" t="str">
        <f ca="1">IFERROR(__xludf.DUMMYFUNCTION("""COMPUTED_VALUE"""),"T")</f>
        <v>T</v>
      </c>
      <c r="CK33" s="20" t="str">
        <f ca="1">IFERROR(__xludf.DUMMYFUNCTION("""COMPUTED_VALUE"""),"T")</f>
        <v>T</v>
      </c>
      <c r="CL33" s="20" t="str">
        <f ca="1">IFERROR(__xludf.DUMMYFUNCTION("""COMPUTED_VALUE"""),"T")</f>
        <v>T</v>
      </c>
      <c r="CM33" s="20" t="str">
        <f ca="1">IFERROR(__xludf.DUMMYFUNCTION("""COMPUTED_VALUE"""),"T")</f>
        <v>T</v>
      </c>
      <c r="CN33" s="20" t="str">
        <f ca="1">IFERROR(__xludf.DUMMYFUNCTION("""COMPUTED_VALUE"""),"T")</f>
        <v>T</v>
      </c>
      <c r="CO33" s="20" t="str">
        <f ca="1">IFERROR(__xludf.DUMMYFUNCTION("""COMPUTED_VALUE"""),"T")</f>
        <v>T</v>
      </c>
      <c r="CP33" s="20" t="str">
        <f ca="1">IFERROR(__xludf.DUMMYFUNCTION("""COMPUTED_VALUE"""),"T")</f>
        <v>T</v>
      </c>
      <c r="CQ33" s="20" t="str">
        <f ca="1">IFERROR(__xludf.DUMMYFUNCTION("""COMPUTED_VALUE"""),"T")</f>
        <v>T</v>
      </c>
      <c r="CR33" s="20" t="str">
        <f ca="1">IFERROR(__xludf.DUMMYFUNCTION("""COMPUTED_VALUE"""),"E")</f>
        <v>E</v>
      </c>
      <c r="CS33" s="20" t="str">
        <f ca="1">IFERROR(__xludf.DUMMYFUNCTION("""COMPUTED_VALUE"""),"E")</f>
        <v>E</v>
      </c>
      <c r="CT33" s="20" t="str">
        <f ca="1">IFERROR(__xludf.DUMMYFUNCTION("""COMPUTED_VALUE"""),"E")</f>
        <v>E</v>
      </c>
      <c r="CU33" s="20" t="str">
        <f ca="1">IFERROR(__xludf.DUMMYFUNCTION("""COMPUTED_VALUE"""),"E")</f>
        <v>E</v>
      </c>
      <c r="CV33" s="20" t="str">
        <f ca="1">IFERROR(__xludf.DUMMYFUNCTION("""COMPUTED_VALUE"""),"E")</f>
        <v>E</v>
      </c>
      <c r="CW33" s="20" t="str">
        <f ca="1">IFERROR(__xludf.DUMMYFUNCTION("""COMPUTED_VALUE"""),"E")</f>
        <v>E</v>
      </c>
      <c r="CX33" s="20" t="str">
        <f ca="1">IFERROR(__xludf.DUMMYFUNCTION("""COMPUTED_VALUE"""),"E")</f>
        <v>E</v>
      </c>
      <c r="CY33" s="20" t="str">
        <f ca="1">IFERROR(__xludf.DUMMYFUNCTION("""COMPUTED_VALUE"""),"E")</f>
        <v>E</v>
      </c>
      <c r="CZ33" s="20" t="str">
        <f ca="1">IFERROR(__xludf.DUMMYFUNCTION("""COMPUTED_VALUE"""),"E")</f>
        <v>E</v>
      </c>
      <c r="DA33" s="20" t="str">
        <f ca="1">IFERROR(__xludf.DUMMYFUNCTION("""COMPUTED_VALUE"""),"E")</f>
        <v>E</v>
      </c>
      <c r="DB33" s="20" t="str">
        <f ca="1">IFERROR(__xludf.DUMMYFUNCTION("""COMPUTED_VALUE"""),"E")</f>
        <v>E</v>
      </c>
      <c r="DC33" s="20" t="str">
        <f ca="1">IFERROR(__xludf.DUMMYFUNCTION("""COMPUTED_VALUE"""),"E")</f>
        <v>E</v>
      </c>
      <c r="DD33" s="20" t="str">
        <f ca="1">IFERROR(__xludf.DUMMYFUNCTION("""COMPUTED_VALUE"""),"T")</f>
        <v>T</v>
      </c>
      <c r="DE33" s="20" t="str">
        <f ca="1">IFERROR(__xludf.DUMMYFUNCTION("""COMPUTED_VALUE"""),"E")</f>
        <v>E</v>
      </c>
      <c r="DF33" s="20"/>
      <c r="DG33" s="20"/>
      <c r="DH33" s="20"/>
      <c r="DI33" s="20"/>
      <c r="DJ33" s="20"/>
      <c r="DK33" s="20"/>
      <c r="DL33" s="20"/>
      <c r="DM33" s="20"/>
      <c r="DN33" s="20"/>
      <c r="DO33" s="20"/>
    </row>
    <row r="34" spans="1:119" ht="14">
      <c r="A34" s="17">
        <f t="shared" ca="1" si="0"/>
        <v>3</v>
      </c>
      <c r="B34" s="17" t="str">
        <f ca="1">IFERROR(__xludf.DUMMYFUNCTION("""COMPUTED_VALUE"""),"us-AR")</f>
        <v>us-AR</v>
      </c>
      <c r="C34" s="17" t="str">
        <f ca="1">IFERROR(__xludf.DUMMYFUNCTION("""COMPUTED_VALUE"""),"Arkansas")</f>
        <v>Arkansas</v>
      </c>
      <c r="D34" s="20" t="str">
        <f ca="1">IFERROR(__xludf.DUMMYFUNCTION("""COMPUTED_VALUE"""),"E")</f>
        <v>E</v>
      </c>
      <c r="E34" s="20" t="str">
        <f ca="1">IFERROR(__xludf.DUMMYFUNCTION("""COMPUTED_VALUE"""),"E")</f>
        <v>E</v>
      </c>
      <c r="F34" s="20" t="str">
        <f ca="1">IFERROR(__xludf.DUMMYFUNCTION("""COMPUTED_VALUE"""),"E")</f>
        <v>E</v>
      </c>
      <c r="G34" s="20" t="str">
        <f ca="1">IFERROR(__xludf.DUMMYFUNCTION("""COMPUTED_VALUE"""),"E")</f>
        <v>E</v>
      </c>
      <c r="H34" s="20" t="str">
        <f ca="1">IFERROR(__xludf.DUMMYFUNCTION("""COMPUTED_VALUE"""),"E")</f>
        <v>E</v>
      </c>
      <c r="I34" s="20" t="str">
        <f ca="1">IFERROR(__xludf.DUMMYFUNCTION("""COMPUTED_VALUE"""),"E")</f>
        <v>E</v>
      </c>
      <c r="J34" s="20" t="str">
        <f ca="1">IFERROR(__xludf.DUMMYFUNCTION("""COMPUTED_VALUE"""),"E")</f>
        <v>E</v>
      </c>
      <c r="K34" s="20" t="str">
        <f ca="1">IFERROR(__xludf.DUMMYFUNCTION("""COMPUTED_VALUE"""),"E")</f>
        <v>E</v>
      </c>
      <c r="L34" s="20" t="str">
        <f ca="1">IFERROR(__xludf.DUMMYFUNCTION("""COMPUTED_VALUE"""),"E")</f>
        <v>E</v>
      </c>
      <c r="M34" s="20" t="str">
        <f ca="1">IFERROR(__xludf.DUMMYFUNCTION("""COMPUTED_VALUE"""),"E")</f>
        <v>E</v>
      </c>
      <c r="N34" s="20" t="str">
        <f ca="1">IFERROR(__xludf.DUMMYFUNCTION("""COMPUTED_VALUE"""),"T")</f>
        <v>T</v>
      </c>
      <c r="O34" s="20" t="str">
        <f ca="1">IFERROR(__xludf.DUMMYFUNCTION("""COMPUTED_VALUE"""),"T")</f>
        <v>T</v>
      </c>
      <c r="P34" s="20" t="str">
        <f ca="1">IFERROR(__xludf.DUMMYFUNCTION("""COMPUTED_VALUE"""),"T")</f>
        <v>T</v>
      </c>
      <c r="Q34" s="20" t="str">
        <f ca="1">IFERROR(__xludf.DUMMYFUNCTION("""COMPUTED_VALUE"""),"T")</f>
        <v>T</v>
      </c>
      <c r="R34" s="20" t="str">
        <f ca="1">IFERROR(__xludf.DUMMYFUNCTION("""COMPUTED_VALUE"""),"E")</f>
        <v>E</v>
      </c>
      <c r="S34" s="20" t="str">
        <f ca="1">IFERROR(__xludf.DUMMYFUNCTION("""COMPUTED_VALUE"""),"E")</f>
        <v>E</v>
      </c>
      <c r="T34" s="20" t="str">
        <f ca="1">IFERROR(__xludf.DUMMYFUNCTION("""COMPUTED_VALUE"""),"E")</f>
        <v>E</v>
      </c>
      <c r="U34" s="20" t="str">
        <f ca="1">IFERROR(__xludf.DUMMYFUNCTION("""COMPUTED_VALUE"""),"E")</f>
        <v>E</v>
      </c>
      <c r="V34" s="20" t="str">
        <f ca="1">IFERROR(__xludf.DUMMYFUNCTION("""COMPUTED_VALUE"""),"E")</f>
        <v>E</v>
      </c>
      <c r="W34" s="20" t="str">
        <f ca="1">IFERROR(__xludf.DUMMYFUNCTION("""COMPUTED_VALUE"""),"E")</f>
        <v>E</v>
      </c>
      <c r="X34" s="20" t="str">
        <f ca="1">IFERROR(__xludf.DUMMYFUNCTION("""COMPUTED_VALUE"""),"E")</f>
        <v>E</v>
      </c>
      <c r="Y34" s="20" t="str">
        <f ca="1">IFERROR(__xludf.DUMMYFUNCTION("""COMPUTED_VALUE"""),"E")</f>
        <v>E</v>
      </c>
      <c r="Z34" s="20" t="str">
        <f ca="1">IFERROR(__xludf.DUMMYFUNCTION("""COMPUTED_VALUE"""),"E")</f>
        <v>E</v>
      </c>
      <c r="AA34" s="20" t="str">
        <f ca="1">IFERROR(__xludf.DUMMYFUNCTION("""COMPUTED_VALUE"""),"E")</f>
        <v>E</v>
      </c>
      <c r="AB34" s="20" t="str">
        <f ca="1">IFERROR(__xludf.DUMMYFUNCTION("""COMPUTED_VALUE"""),"E")</f>
        <v>E</v>
      </c>
      <c r="AC34" s="20" t="str">
        <f ca="1">IFERROR(__xludf.DUMMYFUNCTION("""COMPUTED_VALUE"""),"E")</f>
        <v>E</v>
      </c>
      <c r="AD34" s="20" t="str">
        <f ca="1">IFERROR(__xludf.DUMMYFUNCTION("""COMPUTED_VALUE"""),"E")</f>
        <v>E</v>
      </c>
      <c r="AE34" s="20" t="str">
        <f ca="1">IFERROR(__xludf.DUMMYFUNCTION("""COMPUTED_VALUE"""),"E")</f>
        <v>E</v>
      </c>
      <c r="AF34" s="20" t="str">
        <f ca="1">IFERROR(__xludf.DUMMYFUNCTION("""COMPUTED_VALUE"""),"E")</f>
        <v>E</v>
      </c>
      <c r="AG34" s="20" t="str">
        <f ca="1">IFERROR(__xludf.DUMMYFUNCTION("""COMPUTED_VALUE"""),"E")</f>
        <v>E</v>
      </c>
      <c r="AH34" s="20" t="str">
        <f ca="1">IFERROR(__xludf.DUMMYFUNCTION("""COMPUTED_VALUE"""),"E")</f>
        <v>E</v>
      </c>
      <c r="AI34" s="20" t="str">
        <f ca="1">IFERROR(__xludf.DUMMYFUNCTION("""COMPUTED_VALUE"""),"T")</f>
        <v>T</v>
      </c>
      <c r="AJ34" s="20" t="str">
        <f ca="1">IFERROR(__xludf.DUMMYFUNCTION("""COMPUTED_VALUE"""),"T")</f>
        <v>T</v>
      </c>
      <c r="AK34" s="20" t="str">
        <f ca="1">IFERROR(__xludf.DUMMYFUNCTION("""COMPUTED_VALUE"""),"T")</f>
        <v>T</v>
      </c>
      <c r="AL34" s="20" t="str">
        <f ca="1">IFERROR(__xludf.DUMMYFUNCTION("""COMPUTED_VALUE"""),"T")</f>
        <v>T</v>
      </c>
      <c r="AM34" s="20" t="str">
        <f ca="1">IFERROR(__xludf.DUMMYFUNCTION("""COMPUTED_VALUE"""),"T")</f>
        <v>T</v>
      </c>
      <c r="AN34" s="20" t="str">
        <f ca="1">IFERROR(__xludf.DUMMYFUNCTION("""COMPUTED_VALUE"""),"T")</f>
        <v>T</v>
      </c>
      <c r="AO34" s="20" t="str">
        <f ca="1">IFERROR(__xludf.DUMMYFUNCTION("""COMPUTED_VALUE"""),"T")</f>
        <v>T</v>
      </c>
      <c r="AP34" s="20" t="str">
        <f ca="1">IFERROR(__xludf.DUMMYFUNCTION("""COMPUTED_VALUE"""),"T")</f>
        <v>T</v>
      </c>
      <c r="AQ34" s="20" t="str">
        <f ca="1">IFERROR(__xludf.DUMMYFUNCTION("""COMPUTED_VALUE"""),"T")</f>
        <v>T</v>
      </c>
      <c r="AR34" s="20" t="str">
        <f ca="1">IFERROR(__xludf.DUMMYFUNCTION("""COMPUTED_VALUE"""),"T")</f>
        <v>T</v>
      </c>
      <c r="AS34" s="20" t="str">
        <f ca="1">IFERROR(__xludf.DUMMYFUNCTION("""COMPUTED_VALUE"""),"T")</f>
        <v>T</v>
      </c>
      <c r="AT34" s="20" t="str">
        <f ca="1">IFERROR(__xludf.DUMMYFUNCTION("""COMPUTED_VALUE"""),"T")</f>
        <v>T</v>
      </c>
      <c r="AU34" s="20" t="str">
        <f ca="1">IFERROR(__xludf.DUMMYFUNCTION("""COMPUTED_VALUE"""),"T")</f>
        <v>T</v>
      </c>
      <c r="AV34" s="20" t="str">
        <f ca="1">IFERROR(__xludf.DUMMYFUNCTION("""COMPUTED_VALUE"""),"T")</f>
        <v>T</v>
      </c>
      <c r="AW34" s="20" t="str">
        <f ca="1">IFERROR(__xludf.DUMMYFUNCTION("""COMPUTED_VALUE"""),"T")</f>
        <v>T</v>
      </c>
      <c r="AX34" s="20" t="str">
        <f ca="1">IFERROR(__xludf.DUMMYFUNCTION("""COMPUTED_VALUE"""),"T")</f>
        <v>T</v>
      </c>
      <c r="AY34" s="20" t="str">
        <f ca="1">IFERROR(__xludf.DUMMYFUNCTION("""COMPUTED_VALUE"""),"E")</f>
        <v>E</v>
      </c>
      <c r="AZ34" s="20" t="str">
        <f ca="1">IFERROR(__xludf.DUMMYFUNCTION("""COMPUTED_VALUE"""),"E")</f>
        <v>E</v>
      </c>
      <c r="BA34" s="20" t="str">
        <f ca="1">IFERROR(__xludf.DUMMYFUNCTION("""COMPUTED_VALUE"""),"E")</f>
        <v>E</v>
      </c>
      <c r="BB34" s="20" t="str">
        <f ca="1">IFERROR(__xludf.DUMMYFUNCTION("""COMPUTED_VALUE"""),"E")</f>
        <v>E</v>
      </c>
      <c r="BC34" s="20" t="str">
        <f ca="1">IFERROR(__xludf.DUMMYFUNCTION("""COMPUTED_VALUE"""),"E")</f>
        <v>E</v>
      </c>
      <c r="BD34" s="20" t="str">
        <f ca="1">IFERROR(__xludf.DUMMYFUNCTION("""COMPUTED_VALUE"""),"E")</f>
        <v>E</v>
      </c>
      <c r="BE34" s="20" t="str">
        <f ca="1">IFERROR(__xludf.DUMMYFUNCTION("""COMPUTED_VALUE"""),"E")</f>
        <v>E</v>
      </c>
      <c r="BF34" s="20" t="str">
        <f ca="1">IFERROR(__xludf.DUMMYFUNCTION("""COMPUTED_VALUE"""),"E")</f>
        <v>E</v>
      </c>
      <c r="BG34" s="20" t="str">
        <f ca="1">IFERROR(__xludf.DUMMYFUNCTION("""COMPUTED_VALUE"""),"E")</f>
        <v>E</v>
      </c>
      <c r="BH34" s="20" t="str">
        <f ca="1">IFERROR(__xludf.DUMMYFUNCTION("""COMPUTED_VALUE"""),"E")</f>
        <v>E</v>
      </c>
      <c r="BI34" s="20" t="str">
        <f ca="1">IFERROR(__xludf.DUMMYFUNCTION("""COMPUTED_VALUE"""),"E")</f>
        <v>E</v>
      </c>
      <c r="BJ34" s="20" t="str">
        <f ca="1">IFERROR(__xludf.DUMMYFUNCTION("""COMPUTED_VALUE"""),"E")</f>
        <v>E</v>
      </c>
      <c r="BK34" s="20" t="str">
        <f ca="1">IFERROR(__xludf.DUMMYFUNCTION("""COMPUTED_VALUE"""),"E")</f>
        <v>E</v>
      </c>
      <c r="BL34" s="20" t="str">
        <f ca="1">IFERROR(__xludf.DUMMYFUNCTION("""COMPUTED_VALUE"""),"E")</f>
        <v>E</v>
      </c>
      <c r="BM34" s="20" t="str">
        <f ca="1">IFERROR(__xludf.DUMMYFUNCTION("""COMPUTED_VALUE"""),"E")</f>
        <v>E</v>
      </c>
      <c r="BN34" s="20" t="str">
        <f ca="1">IFERROR(__xludf.DUMMYFUNCTION("""COMPUTED_VALUE"""),"T")</f>
        <v>T</v>
      </c>
      <c r="BO34" s="20" t="str">
        <f ca="1">IFERROR(__xludf.DUMMYFUNCTION("""COMPUTED_VALUE"""),"T")</f>
        <v>T</v>
      </c>
      <c r="BP34" s="20" t="str">
        <f ca="1">IFERROR(__xludf.DUMMYFUNCTION("""COMPUTED_VALUE"""),"T")</f>
        <v>T</v>
      </c>
      <c r="BQ34" s="20" t="str">
        <f ca="1">IFERROR(__xludf.DUMMYFUNCTION("""COMPUTED_VALUE"""),"T")</f>
        <v>T</v>
      </c>
      <c r="BR34" s="20" t="str">
        <f ca="1">IFERROR(__xludf.DUMMYFUNCTION("""COMPUTED_VALUE"""),"T")</f>
        <v>T</v>
      </c>
      <c r="BS34" s="20" t="str">
        <f ca="1">IFERROR(__xludf.DUMMYFUNCTION("""COMPUTED_VALUE"""),"T")</f>
        <v>T</v>
      </c>
      <c r="BT34" s="20" t="str">
        <f ca="1">IFERROR(__xludf.DUMMYFUNCTION("""COMPUTED_VALUE"""),"T")</f>
        <v>T</v>
      </c>
      <c r="BU34" s="20" t="str">
        <f ca="1">IFERROR(__xludf.DUMMYFUNCTION("""COMPUTED_VALUE"""),"T")</f>
        <v>T</v>
      </c>
      <c r="BV34" s="20" t="str">
        <f ca="1">IFERROR(__xludf.DUMMYFUNCTION("""COMPUTED_VALUE"""),"T")</f>
        <v>T</v>
      </c>
      <c r="BW34" s="20" t="str">
        <f ca="1">IFERROR(__xludf.DUMMYFUNCTION("""COMPUTED_VALUE"""),"T")</f>
        <v>T</v>
      </c>
      <c r="BX34" s="20" t="str">
        <f ca="1">IFERROR(__xludf.DUMMYFUNCTION("""COMPUTED_VALUE"""),"T")</f>
        <v>T</v>
      </c>
      <c r="BY34" s="20" t="str">
        <f ca="1">IFERROR(__xludf.DUMMYFUNCTION("""COMPUTED_VALUE"""),"T")</f>
        <v>T</v>
      </c>
      <c r="BZ34" s="20" t="str">
        <f ca="1">IFERROR(__xludf.DUMMYFUNCTION("""COMPUTED_VALUE"""),"T")</f>
        <v>T</v>
      </c>
      <c r="CA34" s="20" t="str">
        <f ca="1">IFERROR(__xludf.DUMMYFUNCTION("""COMPUTED_VALUE"""),"T")</f>
        <v>T</v>
      </c>
      <c r="CB34" s="20" t="str">
        <f ca="1">IFERROR(__xludf.DUMMYFUNCTION("""COMPUTED_VALUE"""),"T")</f>
        <v>T</v>
      </c>
      <c r="CC34" s="20" t="str">
        <f ca="1">IFERROR(__xludf.DUMMYFUNCTION("""COMPUTED_VALUE"""),"T")</f>
        <v>T</v>
      </c>
      <c r="CD34" s="20" t="str">
        <f ca="1">IFERROR(__xludf.DUMMYFUNCTION("""COMPUTED_VALUE"""),"T")</f>
        <v>T</v>
      </c>
      <c r="CE34" s="20" t="str">
        <f ca="1">IFERROR(__xludf.DUMMYFUNCTION("""COMPUTED_VALUE"""),"T")</f>
        <v>T</v>
      </c>
      <c r="CF34" s="20" t="str">
        <f ca="1">IFERROR(__xludf.DUMMYFUNCTION("""COMPUTED_VALUE"""),"T")</f>
        <v>T</v>
      </c>
      <c r="CG34" s="20" t="str">
        <f ca="1">IFERROR(__xludf.DUMMYFUNCTION("""COMPUTED_VALUE"""),"T")</f>
        <v>T</v>
      </c>
      <c r="CH34" s="20" t="str">
        <f ca="1">IFERROR(__xludf.DUMMYFUNCTION("""COMPUTED_VALUE"""),"T")</f>
        <v>T</v>
      </c>
      <c r="CI34" s="20" t="str">
        <f ca="1">IFERROR(__xludf.DUMMYFUNCTION("""COMPUTED_VALUE"""),"T")</f>
        <v>T</v>
      </c>
      <c r="CJ34" s="20" t="str">
        <f ca="1">IFERROR(__xludf.DUMMYFUNCTION("""COMPUTED_VALUE"""),"T")</f>
        <v>T</v>
      </c>
      <c r="CK34" s="20" t="str">
        <f ca="1">IFERROR(__xludf.DUMMYFUNCTION("""COMPUTED_VALUE"""),"T")</f>
        <v>T</v>
      </c>
      <c r="CL34" s="20" t="str">
        <f ca="1">IFERROR(__xludf.DUMMYFUNCTION("""COMPUTED_VALUE"""),"T")</f>
        <v>T</v>
      </c>
      <c r="CM34" s="20" t="str">
        <f ca="1">IFERROR(__xludf.DUMMYFUNCTION("""COMPUTED_VALUE"""),"T")</f>
        <v>T</v>
      </c>
      <c r="CN34" s="20" t="str">
        <f ca="1">IFERROR(__xludf.DUMMYFUNCTION("""COMPUTED_VALUE"""),"T")</f>
        <v>T</v>
      </c>
      <c r="CO34" s="20" t="str">
        <f ca="1">IFERROR(__xludf.DUMMYFUNCTION("""COMPUTED_VALUE"""),"T")</f>
        <v>T</v>
      </c>
      <c r="CP34" s="20" t="str">
        <f ca="1">IFERROR(__xludf.DUMMYFUNCTION("""COMPUTED_VALUE"""),"T")</f>
        <v>T</v>
      </c>
      <c r="CQ34" s="20" t="str">
        <f ca="1">IFERROR(__xludf.DUMMYFUNCTION("""COMPUTED_VALUE"""),"T")</f>
        <v>T</v>
      </c>
      <c r="CR34" s="20" t="str">
        <f ca="1">IFERROR(__xludf.DUMMYFUNCTION("""COMPUTED_VALUE"""),"T")</f>
        <v>T</v>
      </c>
      <c r="CS34" s="20" t="str">
        <f ca="1">IFERROR(__xludf.DUMMYFUNCTION("""COMPUTED_VALUE"""),"T")</f>
        <v>T</v>
      </c>
      <c r="CT34" s="20" t="str">
        <f ca="1">IFERROR(__xludf.DUMMYFUNCTION("""COMPUTED_VALUE"""),"T")</f>
        <v>T</v>
      </c>
      <c r="CU34" s="20" t="str">
        <f ca="1">IFERROR(__xludf.DUMMYFUNCTION("""COMPUTED_VALUE"""),"T")</f>
        <v>T</v>
      </c>
      <c r="CV34" s="20" t="str">
        <f ca="1">IFERROR(__xludf.DUMMYFUNCTION("""COMPUTED_VALUE"""),"T")</f>
        <v>T</v>
      </c>
      <c r="CW34" s="20" t="str">
        <f ca="1">IFERROR(__xludf.DUMMYFUNCTION("""COMPUTED_VALUE"""),"T")</f>
        <v>T</v>
      </c>
      <c r="CX34" s="20" t="str">
        <f ca="1">IFERROR(__xludf.DUMMYFUNCTION("""COMPUTED_VALUE"""),"T")</f>
        <v>T</v>
      </c>
      <c r="CY34" s="20" t="str">
        <f ca="1">IFERROR(__xludf.DUMMYFUNCTION("""COMPUTED_VALUE"""),"T")</f>
        <v>T</v>
      </c>
      <c r="CZ34" s="20" t="str">
        <f ca="1">IFERROR(__xludf.DUMMYFUNCTION("""COMPUTED_VALUE"""),"T")</f>
        <v>T</v>
      </c>
      <c r="DA34" s="20" t="str">
        <f ca="1">IFERROR(__xludf.DUMMYFUNCTION("""COMPUTED_VALUE"""),"T")</f>
        <v>T</v>
      </c>
      <c r="DB34" s="20" t="str">
        <f ca="1">IFERROR(__xludf.DUMMYFUNCTION("""COMPUTED_VALUE"""),"T")</f>
        <v>T</v>
      </c>
      <c r="DC34" s="20" t="str">
        <f ca="1">IFERROR(__xludf.DUMMYFUNCTION("""COMPUTED_VALUE"""),"T")</f>
        <v>T</v>
      </c>
      <c r="DD34" s="20" t="str">
        <f ca="1">IFERROR(__xludf.DUMMYFUNCTION("""COMPUTED_VALUE"""),"E")</f>
        <v>E</v>
      </c>
      <c r="DE34" s="20" t="str">
        <f ca="1">IFERROR(__xludf.DUMMYFUNCTION("""COMPUTED_VALUE"""),"E")</f>
        <v>E</v>
      </c>
      <c r="DF34" s="20"/>
      <c r="DG34" s="20"/>
      <c r="DH34" s="20"/>
      <c r="DI34" s="20"/>
      <c r="DJ34" s="20"/>
      <c r="DK34" s="20"/>
      <c r="DL34" s="20"/>
      <c r="DM34" s="20"/>
      <c r="DN34" s="20"/>
      <c r="DO34" s="20"/>
    </row>
    <row r="35" spans="1:119" ht="14">
      <c r="A35" s="17">
        <f t="shared" ca="1" si="0"/>
        <v>4</v>
      </c>
      <c r="B35" s="17" t="str">
        <f ca="1">IFERROR(__xludf.DUMMYFUNCTION("""COMPUTED_VALUE"""),"us-AZ")</f>
        <v>us-AZ</v>
      </c>
      <c r="C35" s="17" t="str">
        <f ca="1">IFERROR(__xludf.DUMMYFUNCTION("""COMPUTED_VALUE"""),"Arizona")</f>
        <v>Arizona</v>
      </c>
      <c r="D35" s="20" t="str">
        <f ca="1">IFERROR(__xludf.DUMMYFUNCTION("""COMPUTED_VALUE"""),"T")</f>
        <v>T</v>
      </c>
      <c r="E35" s="20" t="str">
        <f ca="1">IFERROR(__xludf.DUMMYFUNCTION("""COMPUTED_VALUE"""),"T")</f>
        <v>T</v>
      </c>
      <c r="F35" s="20" t="str">
        <f ca="1">IFERROR(__xludf.DUMMYFUNCTION("""COMPUTED_VALUE"""),"E")</f>
        <v>E</v>
      </c>
      <c r="G35" s="20" t="str">
        <f ca="1">IFERROR(__xludf.DUMMYFUNCTION("""COMPUTED_VALUE"""),"E")</f>
        <v>E</v>
      </c>
      <c r="H35" s="20" t="str">
        <f ca="1">IFERROR(__xludf.DUMMYFUNCTION("""COMPUTED_VALUE"""),"T")</f>
        <v>T</v>
      </c>
      <c r="I35" s="20" t="str">
        <f ca="1">IFERROR(__xludf.DUMMYFUNCTION("""COMPUTED_VALUE"""),"T")</f>
        <v>T</v>
      </c>
      <c r="J35" s="20" t="str">
        <f ca="1">IFERROR(__xludf.DUMMYFUNCTION("""COMPUTED_VALUE"""),"T")</f>
        <v>T</v>
      </c>
      <c r="K35" s="20" t="str">
        <f ca="1">IFERROR(__xludf.DUMMYFUNCTION("""COMPUTED_VALUE"""),"T")</f>
        <v>T</v>
      </c>
      <c r="L35" s="20" t="str">
        <f ca="1">IFERROR(__xludf.DUMMYFUNCTION("""COMPUTED_VALUE"""),"T")</f>
        <v>T</v>
      </c>
      <c r="M35" s="20" t="str">
        <f ca="1">IFERROR(__xludf.DUMMYFUNCTION("""COMPUTED_VALUE"""),"E")</f>
        <v>E</v>
      </c>
      <c r="N35" s="20" t="str">
        <f ca="1">IFERROR(__xludf.DUMMYFUNCTION("""COMPUTED_VALUE"""),"T")</f>
        <v>T</v>
      </c>
      <c r="O35" s="20" t="str">
        <f ca="1">IFERROR(__xludf.DUMMYFUNCTION("""COMPUTED_VALUE"""),"T")</f>
        <v>T</v>
      </c>
      <c r="P35" s="20" t="str">
        <f ca="1">IFERROR(__xludf.DUMMYFUNCTION("""COMPUTED_VALUE"""),"T")</f>
        <v>T</v>
      </c>
      <c r="Q35" s="20" t="str">
        <f ca="1">IFERROR(__xludf.DUMMYFUNCTION("""COMPUTED_VALUE"""),"T")</f>
        <v>T</v>
      </c>
      <c r="R35" s="20" t="str">
        <f ca="1">IFERROR(__xludf.DUMMYFUNCTION("""COMPUTED_VALUE"""),"E")</f>
        <v>E</v>
      </c>
      <c r="S35" s="20" t="str">
        <f ca="1">IFERROR(__xludf.DUMMYFUNCTION("""COMPUTED_VALUE"""),"E")</f>
        <v>E</v>
      </c>
      <c r="T35" s="20" t="str">
        <f ca="1">IFERROR(__xludf.DUMMYFUNCTION("""COMPUTED_VALUE"""),"E")</f>
        <v>E</v>
      </c>
      <c r="U35" s="20" t="str">
        <f ca="1">IFERROR(__xludf.DUMMYFUNCTION("""COMPUTED_VALUE"""),"E")</f>
        <v>E</v>
      </c>
      <c r="V35" s="20" t="str">
        <f ca="1">IFERROR(__xludf.DUMMYFUNCTION("""COMPUTED_VALUE"""),"E")</f>
        <v>E</v>
      </c>
      <c r="W35" s="20" t="str">
        <f ca="1">IFERROR(__xludf.DUMMYFUNCTION("""COMPUTED_VALUE"""),"E")</f>
        <v>E</v>
      </c>
      <c r="X35" s="20" t="str">
        <f ca="1">IFERROR(__xludf.DUMMYFUNCTION("""COMPUTED_VALUE"""),"E")</f>
        <v>E</v>
      </c>
      <c r="Y35" s="20" t="str">
        <f ca="1">IFERROR(__xludf.DUMMYFUNCTION("""COMPUTED_VALUE"""),"E")</f>
        <v>E</v>
      </c>
      <c r="Z35" s="20" t="str">
        <f ca="1">IFERROR(__xludf.DUMMYFUNCTION("""COMPUTED_VALUE"""),"T")</f>
        <v>T</v>
      </c>
      <c r="AA35" s="20" t="str">
        <f ca="1">IFERROR(__xludf.DUMMYFUNCTION("""COMPUTED_VALUE"""),"T")</f>
        <v>T</v>
      </c>
      <c r="AB35" s="20" t="str">
        <f ca="1">IFERROR(__xludf.DUMMYFUNCTION("""COMPUTED_VALUE"""),"T")</f>
        <v>T</v>
      </c>
      <c r="AC35" s="20" t="str">
        <f ca="1">IFERROR(__xludf.DUMMYFUNCTION("""COMPUTED_VALUE"""),"T")</f>
        <v>T</v>
      </c>
      <c r="AD35" s="20" t="str">
        <f ca="1">IFERROR(__xludf.DUMMYFUNCTION("""COMPUTED_VALUE"""),"E")</f>
        <v>E</v>
      </c>
      <c r="AE35" s="20" t="str">
        <f ca="1">IFERROR(__xludf.DUMMYFUNCTION("""COMPUTED_VALUE"""),"T")</f>
        <v>T</v>
      </c>
      <c r="AF35" s="20" t="str">
        <f ca="1">IFERROR(__xludf.DUMMYFUNCTION("""COMPUTED_VALUE"""),"T")</f>
        <v>T</v>
      </c>
      <c r="AG35" s="20" t="str">
        <f ca="1">IFERROR(__xludf.DUMMYFUNCTION("""COMPUTED_VALUE"""),"T")</f>
        <v>T</v>
      </c>
      <c r="AH35" s="20" t="str">
        <f ca="1">IFERROR(__xludf.DUMMYFUNCTION("""COMPUTED_VALUE"""),"T")</f>
        <v>T</v>
      </c>
      <c r="AI35" s="20" t="str">
        <f ca="1">IFERROR(__xludf.DUMMYFUNCTION("""COMPUTED_VALUE"""),"T")</f>
        <v>T</v>
      </c>
      <c r="AJ35" s="20" t="str">
        <f ca="1">IFERROR(__xludf.DUMMYFUNCTION("""COMPUTED_VALUE"""),"T")</f>
        <v>T</v>
      </c>
      <c r="AK35" s="20" t="str">
        <f ca="1">IFERROR(__xludf.DUMMYFUNCTION("""COMPUTED_VALUE"""),"T")</f>
        <v>T</v>
      </c>
      <c r="AL35" s="20" t="str">
        <f ca="1">IFERROR(__xludf.DUMMYFUNCTION("""COMPUTED_VALUE"""),"T")</f>
        <v>T</v>
      </c>
      <c r="AM35" s="20" t="str">
        <f ca="1">IFERROR(__xludf.DUMMYFUNCTION("""COMPUTED_VALUE"""),"T")</f>
        <v>T</v>
      </c>
      <c r="AN35" s="20" t="str">
        <f ca="1">IFERROR(__xludf.DUMMYFUNCTION("""COMPUTED_VALUE"""),"T")</f>
        <v>T</v>
      </c>
      <c r="AO35" s="20" t="str">
        <f ca="1">IFERROR(__xludf.DUMMYFUNCTION("""COMPUTED_VALUE"""),"T")</f>
        <v>T</v>
      </c>
      <c r="AP35" s="20" t="str">
        <f ca="1">IFERROR(__xludf.DUMMYFUNCTION("""COMPUTED_VALUE"""),"T")</f>
        <v>T</v>
      </c>
      <c r="AQ35" s="20" t="str">
        <f ca="1">IFERROR(__xludf.DUMMYFUNCTION("""COMPUTED_VALUE"""),"T")</f>
        <v>T</v>
      </c>
      <c r="AR35" s="20" t="str">
        <f ca="1">IFERROR(__xludf.DUMMYFUNCTION("""COMPUTED_VALUE"""),"T")</f>
        <v>T</v>
      </c>
      <c r="AS35" s="20" t="str">
        <f ca="1">IFERROR(__xludf.DUMMYFUNCTION("""COMPUTED_VALUE"""),"T")</f>
        <v>T</v>
      </c>
      <c r="AT35" s="20" t="str">
        <f ca="1">IFERROR(__xludf.DUMMYFUNCTION("""COMPUTED_VALUE"""),"T")</f>
        <v>T</v>
      </c>
      <c r="AU35" s="20" t="str">
        <f ca="1">IFERROR(__xludf.DUMMYFUNCTION("""COMPUTED_VALUE"""),"T")</f>
        <v>T</v>
      </c>
      <c r="AV35" s="20" t="str">
        <f ca="1">IFERROR(__xludf.DUMMYFUNCTION("""COMPUTED_VALUE"""),"T")</f>
        <v>T</v>
      </c>
      <c r="AW35" s="20" t="str">
        <f ca="1">IFERROR(__xludf.DUMMYFUNCTION("""COMPUTED_VALUE"""),"T")</f>
        <v>T</v>
      </c>
      <c r="AX35" s="20" t="str">
        <f ca="1">IFERROR(__xludf.DUMMYFUNCTION("""COMPUTED_VALUE"""),"T")</f>
        <v>T</v>
      </c>
      <c r="AY35" s="20" t="str">
        <f ca="1">IFERROR(__xludf.DUMMYFUNCTION("""COMPUTED_VALUE"""),"T")</f>
        <v>T</v>
      </c>
      <c r="AZ35" s="20" t="str">
        <f ca="1">IFERROR(__xludf.DUMMYFUNCTION("""COMPUTED_VALUE"""),"T")</f>
        <v>T</v>
      </c>
      <c r="BA35" s="20" t="str">
        <f ca="1">IFERROR(__xludf.DUMMYFUNCTION("""COMPUTED_VALUE"""),"T")</f>
        <v>T</v>
      </c>
      <c r="BB35" s="20" t="str">
        <f ca="1">IFERROR(__xludf.DUMMYFUNCTION("""COMPUTED_VALUE"""),"T")</f>
        <v>T</v>
      </c>
      <c r="BC35" s="20" t="str">
        <f ca="1">IFERROR(__xludf.DUMMYFUNCTION("""COMPUTED_VALUE"""),"T")</f>
        <v>T</v>
      </c>
      <c r="BD35" s="20" t="str">
        <f ca="1">IFERROR(__xludf.DUMMYFUNCTION("""COMPUTED_VALUE"""),"T")</f>
        <v>T</v>
      </c>
      <c r="BE35" s="20" t="str">
        <f ca="1">IFERROR(__xludf.DUMMYFUNCTION("""COMPUTED_VALUE"""),"E")</f>
        <v>E</v>
      </c>
      <c r="BF35" s="20" t="str">
        <f ca="1">IFERROR(__xludf.DUMMYFUNCTION("""COMPUTED_VALUE"""),"E")</f>
        <v>E</v>
      </c>
      <c r="BG35" s="20" t="str">
        <f ca="1">IFERROR(__xludf.DUMMYFUNCTION("""COMPUTED_VALUE"""),"E")</f>
        <v>E</v>
      </c>
      <c r="BH35" s="20" t="str">
        <f ca="1">IFERROR(__xludf.DUMMYFUNCTION("""COMPUTED_VALUE"""),"E")</f>
        <v>E</v>
      </c>
      <c r="BI35" s="20" t="str">
        <f ca="1">IFERROR(__xludf.DUMMYFUNCTION("""COMPUTED_VALUE"""),"E")</f>
        <v>E</v>
      </c>
      <c r="BJ35" s="20" t="str">
        <f ca="1">IFERROR(__xludf.DUMMYFUNCTION("""COMPUTED_VALUE"""),"E")</f>
        <v>E</v>
      </c>
      <c r="BK35" s="20" t="str">
        <f ca="1">IFERROR(__xludf.DUMMYFUNCTION("""COMPUTED_VALUE"""),"T")</f>
        <v>T</v>
      </c>
      <c r="BL35" s="20" t="str">
        <f ca="1">IFERROR(__xludf.DUMMYFUNCTION("""COMPUTED_VALUE"""),"T")</f>
        <v>T</v>
      </c>
      <c r="BM35" s="20" t="str">
        <f ca="1">IFERROR(__xludf.DUMMYFUNCTION("""COMPUTED_VALUE"""),"E")</f>
        <v>E</v>
      </c>
      <c r="BN35" s="20" t="str">
        <f ca="1">IFERROR(__xludf.DUMMYFUNCTION("""COMPUTED_VALUE"""),"T")</f>
        <v>T</v>
      </c>
      <c r="BO35" s="20" t="str">
        <f ca="1">IFERROR(__xludf.DUMMYFUNCTION("""COMPUTED_VALUE"""),"T")</f>
        <v>T</v>
      </c>
      <c r="BP35" s="20" t="str">
        <f ca="1">IFERROR(__xludf.DUMMYFUNCTION("""COMPUTED_VALUE"""),"T")</f>
        <v>T</v>
      </c>
      <c r="BQ35" s="20" t="str">
        <f ca="1">IFERROR(__xludf.DUMMYFUNCTION("""COMPUTED_VALUE"""),"T")</f>
        <v>T</v>
      </c>
      <c r="BR35" s="20" t="str">
        <f ca="1">IFERROR(__xludf.DUMMYFUNCTION("""COMPUTED_VALUE"""),"E")</f>
        <v>E</v>
      </c>
      <c r="BS35" s="20" t="str">
        <f ca="1">IFERROR(__xludf.DUMMYFUNCTION("""COMPUTED_VALUE"""),"E")</f>
        <v>E</v>
      </c>
      <c r="BT35" s="20" t="str">
        <f ca="1">IFERROR(__xludf.DUMMYFUNCTION("""COMPUTED_VALUE"""),"E")</f>
        <v>E</v>
      </c>
      <c r="BU35" s="20" t="str">
        <f ca="1">IFERROR(__xludf.DUMMYFUNCTION("""COMPUTED_VALUE"""),"E")</f>
        <v>E</v>
      </c>
      <c r="BV35" s="20" t="str">
        <f ca="1">IFERROR(__xludf.DUMMYFUNCTION("""COMPUTED_VALUE"""),"T")</f>
        <v>T</v>
      </c>
      <c r="BW35" s="20" t="str">
        <f ca="1">IFERROR(__xludf.DUMMYFUNCTION("""COMPUTED_VALUE"""),"T")</f>
        <v>T</v>
      </c>
      <c r="BX35" s="20" t="str">
        <f ca="1">IFERROR(__xludf.DUMMYFUNCTION("""COMPUTED_VALUE"""),"T")</f>
        <v>T</v>
      </c>
      <c r="BY35" s="20" t="str">
        <f ca="1">IFERROR(__xludf.DUMMYFUNCTION("""COMPUTED_VALUE"""),"T")</f>
        <v>T</v>
      </c>
      <c r="BZ35" s="20" t="str">
        <f ca="1">IFERROR(__xludf.DUMMYFUNCTION("""COMPUTED_VALUE"""),"T")</f>
        <v>T</v>
      </c>
      <c r="CA35" s="20" t="str">
        <f ca="1">IFERROR(__xludf.DUMMYFUNCTION("""COMPUTED_VALUE"""),"T")</f>
        <v>T</v>
      </c>
      <c r="CB35" s="20" t="str">
        <f ca="1">IFERROR(__xludf.DUMMYFUNCTION("""COMPUTED_VALUE"""),"E")</f>
        <v>E</v>
      </c>
      <c r="CC35" s="20" t="str">
        <f ca="1">IFERROR(__xludf.DUMMYFUNCTION("""COMPUTED_VALUE"""),"E")</f>
        <v>E</v>
      </c>
      <c r="CD35" s="20" t="str">
        <f ca="1">IFERROR(__xludf.DUMMYFUNCTION("""COMPUTED_VALUE"""),"T")</f>
        <v>T</v>
      </c>
      <c r="CE35" s="20" t="str">
        <f ca="1">IFERROR(__xludf.DUMMYFUNCTION("""COMPUTED_VALUE"""),"T")</f>
        <v>T</v>
      </c>
      <c r="CF35" s="20" t="str">
        <f ca="1">IFERROR(__xludf.DUMMYFUNCTION("""COMPUTED_VALUE"""),"T")</f>
        <v>T</v>
      </c>
      <c r="CG35" s="20" t="str">
        <f ca="1">IFERROR(__xludf.DUMMYFUNCTION("""COMPUTED_VALUE"""),"T")</f>
        <v>T</v>
      </c>
      <c r="CH35" s="20" t="str">
        <f ca="1">IFERROR(__xludf.DUMMYFUNCTION("""COMPUTED_VALUE"""),"T")</f>
        <v>T</v>
      </c>
      <c r="CI35" s="20" t="str">
        <f ca="1">IFERROR(__xludf.DUMMYFUNCTION("""COMPUTED_VALUE"""),"T")</f>
        <v>T</v>
      </c>
      <c r="CJ35" s="20" t="str">
        <f ca="1">IFERROR(__xludf.DUMMYFUNCTION("""COMPUTED_VALUE"""),"T")</f>
        <v>T</v>
      </c>
      <c r="CK35" s="20" t="str">
        <f ca="1">IFERROR(__xludf.DUMMYFUNCTION("""COMPUTED_VALUE"""),"T")</f>
        <v>T</v>
      </c>
      <c r="CL35" s="20" t="str">
        <f ca="1">IFERROR(__xludf.DUMMYFUNCTION("""COMPUTED_VALUE"""),"T")</f>
        <v>T</v>
      </c>
      <c r="CM35" s="20" t="str">
        <f ca="1">IFERROR(__xludf.DUMMYFUNCTION("""COMPUTED_VALUE"""),"T")</f>
        <v>T</v>
      </c>
      <c r="CN35" s="20" t="str">
        <f ca="1">IFERROR(__xludf.DUMMYFUNCTION("""COMPUTED_VALUE"""),"T")</f>
        <v>T</v>
      </c>
      <c r="CO35" s="20" t="str">
        <f ca="1">IFERROR(__xludf.DUMMYFUNCTION("""COMPUTED_VALUE"""),"T")</f>
        <v>T</v>
      </c>
      <c r="CP35" s="20" t="str">
        <f ca="1">IFERROR(__xludf.DUMMYFUNCTION("""COMPUTED_VALUE"""),"T")</f>
        <v>T</v>
      </c>
      <c r="CQ35" s="20" t="str">
        <f ca="1">IFERROR(__xludf.DUMMYFUNCTION("""COMPUTED_VALUE"""),"T")</f>
        <v>T</v>
      </c>
      <c r="CR35" s="20" t="str">
        <f ca="1">IFERROR(__xludf.DUMMYFUNCTION("""COMPUTED_VALUE"""),"E")</f>
        <v>E</v>
      </c>
      <c r="CS35" s="20" t="str">
        <f ca="1">IFERROR(__xludf.DUMMYFUNCTION("""COMPUTED_VALUE"""),"E")</f>
        <v>E</v>
      </c>
      <c r="CT35" s="20" t="str">
        <f ca="1">IFERROR(__xludf.DUMMYFUNCTION("""COMPUTED_VALUE"""),"T")</f>
        <v>T</v>
      </c>
      <c r="CU35" s="20" t="str">
        <f ca="1">IFERROR(__xludf.DUMMYFUNCTION("""COMPUTED_VALUE"""),"T")</f>
        <v>T</v>
      </c>
      <c r="CV35" s="20" t="str">
        <f ca="1">IFERROR(__xludf.DUMMYFUNCTION("""COMPUTED_VALUE"""),"E")</f>
        <v>E</v>
      </c>
      <c r="CW35" s="20" t="str">
        <f ca="1">IFERROR(__xludf.DUMMYFUNCTION("""COMPUTED_VALUE"""),"E")</f>
        <v>E</v>
      </c>
      <c r="CX35" s="20" t="str">
        <f ca="1">IFERROR(__xludf.DUMMYFUNCTION("""COMPUTED_VALUE"""),"E")</f>
        <v>E</v>
      </c>
      <c r="CY35" s="20" t="str">
        <f ca="1">IFERROR(__xludf.DUMMYFUNCTION("""COMPUTED_VALUE"""),"E")</f>
        <v>E</v>
      </c>
      <c r="CZ35" s="20" t="str">
        <f ca="1">IFERROR(__xludf.DUMMYFUNCTION("""COMPUTED_VALUE"""),"T")</f>
        <v>T</v>
      </c>
      <c r="DA35" s="20" t="str">
        <f ca="1">IFERROR(__xludf.DUMMYFUNCTION("""COMPUTED_VALUE"""),"T")</f>
        <v>T</v>
      </c>
      <c r="DB35" s="20" t="str">
        <f ca="1">IFERROR(__xludf.DUMMYFUNCTION("""COMPUTED_VALUE"""),"T")</f>
        <v>T</v>
      </c>
      <c r="DC35" s="20" t="str">
        <f ca="1">IFERROR(__xludf.DUMMYFUNCTION("""COMPUTED_VALUE"""),"T")</f>
        <v>T</v>
      </c>
      <c r="DD35" s="20" t="str">
        <f ca="1">IFERROR(__xludf.DUMMYFUNCTION("""COMPUTED_VALUE"""),"T")</f>
        <v>T</v>
      </c>
      <c r="DE35" s="20" t="str">
        <f ca="1">IFERROR(__xludf.DUMMYFUNCTION("""COMPUTED_VALUE"""),"T")</f>
        <v>T</v>
      </c>
      <c r="DF35" s="20"/>
      <c r="DG35" s="20"/>
      <c r="DH35" s="20"/>
      <c r="DI35" s="20"/>
      <c r="DJ35" s="20"/>
      <c r="DK35" s="20"/>
      <c r="DL35" s="20"/>
      <c r="DM35" s="20"/>
      <c r="DN35" s="20"/>
      <c r="DO35" s="20"/>
    </row>
    <row r="36" spans="1:119" ht="14">
      <c r="A36" s="17">
        <f t="shared" ca="1" si="0"/>
        <v>5</v>
      </c>
      <c r="B36" s="17" t="str">
        <f ca="1">IFERROR(__xludf.DUMMYFUNCTION("""COMPUTED_VALUE"""),"us-CA")</f>
        <v>us-CA</v>
      </c>
      <c r="C36" s="17" t="str">
        <f ca="1">IFERROR(__xludf.DUMMYFUNCTION("""COMPUTED_VALUE"""),"California")</f>
        <v>California</v>
      </c>
      <c r="D36" s="20" t="str">
        <f ca="1">IFERROR(__xludf.DUMMYFUNCTION("""COMPUTED_VALUE"""),"E")</f>
        <v>E</v>
      </c>
      <c r="E36" s="20" t="str">
        <f ca="1">IFERROR(__xludf.DUMMYFUNCTION("""COMPUTED_VALUE"""),"E")</f>
        <v>E</v>
      </c>
      <c r="F36" s="20" t="str">
        <f ca="1">IFERROR(__xludf.DUMMYFUNCTION("""COMPUTED_VALUE"""),"E")</f>
        <v>E</v>
      </c>
      <c r="G36" s="20" t="str">
        <f ca="1">IFERROR(__xludf.DUMMYFUNCTION("""COMPUTED_VALUE"""),"E")</f>
        <v>E</v>
      </c>
      <c r="H36" s="20" t="str">
        <f ca="1">IFERROR(__xludf.DUMMYFUNCTION("""COMPUTED_VALUE"""),"E")</f>
        <v>E</v>
      </c>
      <c r="I36" s="20" t="str">
        <f ca="1">IFERROR(__xludf.DUMMYFUNCTION("""COMPUTED_VALUE"""),"E")</f>
        <v>E</v>
      </c>
      <c r="J36" s="20" t="str">
        <f ca="1">IFERROR(__xludf.DUMMYFUNCTION("""COMPUTED_VALUE"""),"E")</f>
        <v>E</v>
      </c>
      <c r="K36" s="20" t="str">
        <f ca="1">IFERROR(__xludf.DUMMYFUNCTION("""COMPUTED_VALUE"""),"E")</f>
        <v>E</v>
      </c>
      <c r="L36" s="20" t="str">
        <f ca="1">IFERROR(__xludf.DUMMYFUNCTION("""COMPUTED_VALUE"""),"E")</f>
        <v>E</v>
      </c>
      <c r="M36" s="20" t="str">
        <f ca="1">IFERROR(__xludf.DUMMYFUNCTION("""COMPUTED_VALUE"""),"E")</f>
        <v>E</v>
      </c>
      <c r="N36" s="20" t="str">
        <f ca="1">IFERROR(__xludf.DUMMYFUNCTION("""COMPUTED_VALUE"""),"E")</f>
        <v>E</v>
      </c>
      <c r="O36" s="20" t="str">
        <f ca="1">IFERROR(__xludf.DUMMYFUNCTION("""COMPUTED_VALUE"""),"E")</f>
        <v>E</v>
      </c>
      <c r="P36" s="20" t="str">
        <f ca="1">IFERROR(__xludf.DUMMYFUNCTION("""COMPUTED_VALUE"""),"E")</f>
        <v>E</v>
      </c>
      <c r="Q36" s="20" t="str">
        <f ca="1">IFERROR(__xludf.DUMMYFUNCTION("""COMPUTED_VALUE"""),"E")</f>
        <v>E</v>
      </c>
      <c r="R36" s="20" t="str">
        <f ca="1">IFERROR(__xludf.DUMMYFUNCTION("""COMPUTED_VALUE"""),"E")</f>
        <v>E</v>
      </c>
      <c r="S36" s="20" t="str">
        <f ca="1">IFERROR(__xludf.DUMMYFUNCTION("""COMPUTED_VALUE"""),"E")</f>
        <v>E</v>
      </c>
      <c r="T36" s="20" t="str">
        <f ca="1">IFERROR(__xludf.DUMMYFUNCTION("""COMPUTED_VALUE"""),"E")</f>
        <v>E</v>
      </c>
      <c r="U36" s="20" t="str">
        <f ca="1">IFERROR(__xludf.DUMMYFUNCTION("""COMPUTED_VALUE"""),"E")</f>
        <v>E</v>
      </c>
      <c r="V36" s="20" t="str">
        <f ca="1">IFERROR(__xludf.DUMMYFUNCTION("""COMPUTED_VALUE"""),"E")</f>
        <v>E</v>
      </c>
      <c r="W36" s="20" t="str">
        <f ca="1">IFERROR(__xludf.DUMMYFUNCTION("""COMPUTED_VALUE"""),"E")</f>
        <v>E</v>
      </c>
      <c r="X36" s="20" t="str">
        <f ca="1">IFERROR(__xludf.DUMMYFUNCTION("""COMPUTED_VALUE"""),"E")</f>
        <v>E</v>
      </c>
      <c r="Y36" s="20" t="str">
        <f ca="1">IFERROR(__xludf.DUMMYFUNCTION("""COMPUTED_VALUE"""),"E")</f>
        <v>E</v>
      </c>
      <c r="Z36" s="20" t="str">
        <f ca="1">IFERROR(__xludf.DUMMYFUNCTION("""COMPUTED_VALUE"""),"E")</f>
        <v>E</v>
      </c>
      <c r="AA36" s="20" t="str">
        <f ca="1">IFERROR(__xludf.DUMMYFUNCTION("""COMPUTED_VALUE"""),"E")</f>
        <v>E</v>
      </c>
      <c r="AB36" s="20" t="str">
        <f ca="1">IFERROR(__xludf.DUMMYFUNCTION("""COMPUTED_VALUE"""),"E")</f>
        <v>E</v>
      </c>
      <c r="AC36" s="20" t="str">
        <f ca="1">IFERROR(__xludf.DUMMYFUNCTION("""COMPUTED_VALUE"""),"E")</f>
        <v>E</v>
      </c>
      <c r="AD36" s="20" t="str">
        <f ca="1">IFERROR(__xludf.DUMMYFUNCTION("""COMPUTED_VALUE"""),"E")</f>
        <v>E</v>
      </c>
      <c r="AE36" s="20" t="str">
        <f ca="1">IFERROR(__xludf.DUMMYFUNCTION("""COMPUTED_VALUE"""),"E")</f>
        <v>E</v>
      </c>
      <c r="AF36" s="20" t="str">
        <f ca="1">IFERROR(__xludf.DUMMYFUNCTION("""COMPUTED_VALUE"""),"E")</f>
        <v>E</v>
      </c>
      <c r="AG36" s="20" t="str">
        <f ca="1">IFERROR(__xludf.DUMMYFUNCTION("""COMPUTED_VALUE"""),"E")</f>
        <v>E</v>
      </c>
      <c r="AH36" s="20" t="str">
        <f ca="1">IFERROR(__xludf.DUMMYFUNCTION("""COMPUTED_VALUE"""),"E")</f>
        <v>E</v>
      </c>
      <c r="AI36" s="20" t="str">
        <f ca="1">IFERROR(__xludf.DUMMYFUNCTION("""COMPUTED_VALUE"""),"E")</f>
        <v>E</v>
      </c>
      <c r="AJ36" s="20" t="str">
        <f ca="1">IFERROR(__xludf.DUMMYFUNCTION("""COMPUTED_VALUE"""),"E")</f>
        <v>E</v>
      </c>
      <c r="AK36" s="20" t="str">
        <f ca="1">IFERROR(__xludf.DUMMYFUNCTION("""COMPUTED_VALUE"""),"E")</f>
        <v>E</v>
      </c>
      <c r="AL36" s="20" t="str">
        <f ca="1">IFERROR(__xludf.DUMMYFUNCTION("""COMPUTED_VALUE"""),"E")</f>
        <v>E</v>
      </c>
      <c r="AM36" s="20" t="str">
        <f ca="1">IFERROR(__xludf.DUMMYFUNCTION("""COMPUTED_VALUE"""),"E")</f>
        <v>E</v>
      </c>
      <c r="AN36" s="20" t="str">
        <f ca="1">IFERROR(__xludf.DUMMYFUNCTION("""COMPUTED_VALUE"""),"E")</f>
        <v>E</v>
      </c>
      <c r="AO36" s="20" t="str">
        <f ca="1">IFERROR(__xludf.DUMMYFUNCTION("""COMPUTED_VALUE"""),"E")</f>
        <v>E</v>
      </c>
      <c r="AP36" s="20" t="str">
        <f ca="1">IFERROR(__xludf.DUMMYFUNCTION("""COMPUTED_VALUE"""),"E")</f>
        <v>E</v>
      </c>
      <c r="AQ36" s="20" t="str">
        <f ca="1">IFERROR(__xludf.DUMMYFUNCTION("""COMPUTED_VALUE"""),"E")</f>
        <v>E</v>
      </c>
      <c r="AR36" s="20" t="str">
        <f ca="1">IFERROR(__xludf.DUMMYFUNCTION("""COMPUTED_VALUE"""),"E")</f>
        <v>E</v>
      </c>
      <c r="AS36" s="20" t="str">
        <f ca="1">IFERROR(__xludf.DUMMYFUNCTION("""COMPUTED_VALUE"""),"E")</f>
        <v>E</v>
      </c>
      <c r="AT36" s="20" t="str">
        <f ca="1">IFERROR(__xludf.DUMMYFUNCTION("""COMPUTED_VALUE"""),"E")</f>
        <v>E</v>
      </c>
      <c r="AU36" s="20" t="str">
        <f ca="1">IFERROR(__xludf.DUMMYFUNCTION("""COMPUTED_VALUE"""),"E")</f>
        <v>E</v>
      </c>
      <c r="AV36" s="20" t="str">
        <f ca="1">IFERROR(__xludf.DUMMYFUNCTION("""COMPUTED_VALUE"""),"E")</f>
        <v>E</v>
      </c>
      <c r="AW36" s="20" t="str">
        <f ca="1">IFERROR(__xludf.DUMMYFUNCTION("""COMPUTED_VALUE"""),"E")</f>
        <v>E</v>
      </c>
      <c r="AX36" s="20" t="str">
        <f ca="1">IFERROR(__xludf.DUMMYFUNCTION("""COMPUTED_VALUE"""),"E")</f>
        <v>E</v>
      </c>
      <c r="AY36" s="20" t="str">
        <f ca="1">IFERROR(__xludf.DUMMYFUNCTION("""COMPUTED_VALUE"""),"E")</f>
        <v>E</v>
      </c>
      <c r="AZ36" s="20" t="str">
        <f ca="1">IFERROR(__xludf.DUMMYFUNCTION("""COMPUTED_VALUE"""),"E")</f>
        <v>E</v>
      </c>
      <c r="BA36" s="20" t="str">
        <f ca="1">IFERROR(__xludf.DUMMYFUNCTION("""COMPUTED_VALUE"""),"E")</f>
        <v>E</v>
      </c>
      <c r="BB36" s="20" t="str">
        <f ca="1">IFERROR(__xludf.DUMMYFUNCTION("""COMPUTED_VALUE"""),"E")</f>
        <v>E</v>
      </c>
      <c r="BC36" s="20" t="str">
        <f ca="1">IFERROR(__xludf.DUMMYFUNCTION("""COMPUTED_VALUE"""),"E")</f>
        <v>E</v>
      </c>
      <c r="BD36" s="20" t="str">
        <f ca="1">IFERROR(__xludf.DUMMYFUNCTION("""COMPUTED_VALUE"""),"E")</f>
        <v>E</v>
      </c>
      <c r="BE36" s="20" t="str">
        <f ca="1">IFERROR(__xludf.DUMMYFUNCTION("""COMPUTED_VALUE"""),"E")</f>
        <v>E</v>
      </c>
      <c r="BF36" s="20" t="str">
        <f ca="1">IFERROR(__xludf.DUMMYFUNCTION("""COMPUTED_VALUE"""),"E")</f>
        <v>E</v>
      </c>
      <c r="BG36" s="20" t="str">
        <f ca="1">IFERROR(__xludf.DUMMYFUNCTION("""COMPUTED_VALUE"""),"E")</f>
        <v>E</v>
      </c>
      <c r="BH36" s="20" t="str">
        <f ca="1">IFERROR(__xludf.DUMMYFUNCTION("""COMPUTED_VALUE"""),"E")</f>
        <v>E</v>
      </c>
      <c r="BI36" s="20" t="str">
        <f ca="1">IFERROR(__xludf.DUMMYFUNCTION("""COMPUTED_VALUE"""),"E")</f>
        <v>E</v>
      </c>
      <c r="BJ36" s="20" t="str">
        <f ca="1">IFERROR(__xludf.DUMMYFUNCTION("""COMPUTED_VALUE"""),"E")</f>
        <v>E</v>
      </c>
      <c r="BK36" s="20" t="str">
        <f ca="1">IFERROR(__xludf.DUMMYFUNCTION("""COMPUTED_VALUE"""),"E")</f>
        <v>E</v>
      </c>
      <c r="BL36" s="20" t="str">
        <f ca="1">IFERROR(__xludf.DUMMYFUNCTION("""COMPUTED_VALUE"""),"E")</f>
        <v>E</v>
      </c>
      <c r="BM36" s="20" t="str">
        <f ca="1">IFERROR(__xludf.DUMMYFUNCTION("""COMPUTED_VALUE"""),"E")</f>
        <v>E</v>
      </c>
      <c r="BN36" s="20" t="str">
        <f ca="1">IFERROR(__xludf.DUMMYFUNCTION("""COMPUTED_VALUE"""),"T")</f>
        <v>T</v>
      </c>
      <c r="BO36" s="20" t="str">
        <f ca="1">IFERROR(__xludf.DUMMYFUNCTION("""COMPUTED_VALUE"""),"T")</f>
        <v>T</v>
      </c>
      <c r="BP36" s="20" t="str">
        <f ca="1">IFERROR(__xludf.DUMMYFUNCTION("""COMPUTED_VALUE"""),"T")</f>
        <v>T</v>
      </c>
      <c r="BQ36" s="20" t="str">
        <f ca="1">IFERROR(__xludf.DUMMYFUNCTION("""COMPUTED_VALUE"""),"T")</f>
        <v>T</v>
      </c>
      <c r="BR36" s="20" t="str">
        <f ca="1">IFERROR(__xludf.DUMMYFUNCTION("""COMPUTED_VALUE"""),"E")</f>
        <v>E</v>
      </c>
      <c r="BS36" s="20" t="str">
        <f ca="1">IFERROR(__xludf.DUMMYFUNCTION("""COMPUTED_VALUE"""),"E")</f>
        <v>E</v>
      </c>
      <c r="BT36" s="20" t="str">
        <f ca="1">IFERROR(__xludf.DUMMYFUNCTION("""COMPUTED_VALUE"""),"E")</f>
        <v>E</v>
      </c>
      <c r="BU36" s="20" t="str">
        <f ca="1">IFERROR(__xludf.DUMMYFUNCTION("""COMPUTED_VALUE"""),"T")</f>
        <v>T</v>
      </c>
      <c r="BV36" s="20" t="str">
        <f ca="1">IFERROR(__xludf.DUMMYFUNCTION("""COMPUTED_VALUE"""),"E")</f>
        <v>E</v>
      </c>
      <c r="BW36" s="20" t="str">
        <f ca="1">IFERROR(__xludf.DUMMYFUNCTION("""COMPUTED_VALUE"""),"E")</f>
        <v>E</v>
      </c>
      <c r="BX36" s="20" t="str">
        <f ca="1">IFERROR(__xludf.DUMMYFUNCTION("""COMPUTED_VALUE"""),"E")</f>
        <v>E</v>
      </c>
      <c r="BY36" s="20" t="str">
        <f ca="1">IFERROR(__xludf.DUMMYFUNCTION("""COMPUTED_VALUE"""),"E")</f>
        <v>E</v>
      </c>
      <c r="BZ36" s="20" t="str">
        <f ca="1">IFERROR(__xludf.DUMMYFUNCTION("""COMPUTED_VALUE"""),"T")</f>
        <v>T</v>
      </c>
      <c r="CA36" s="20" t="str">
        <f ca="1">IFERROR(__xludf.DUMMYFUNCTION("""COMPUTED_VALUE"""),"T")</f>
        <v>T</v>
      </c>
      <c r="CB36" s="20" t="str">
        <f ca="1">IFERROR(__xludf.DUMMYFUNCTION("""COMPUTED_VALUE"""),"E")</f>
        <v>E</v>
      </c>
      <c r="CC36" s="20" t="str">
        <f ca="1">IFERROR(__xludf.DUMMYFUNCTION("""COMPUTED_VALUE"""),"E")</f>
        <v>E</v>
      </c>
      <c r="CD36" s="20" t="str">
        <f ca="1">IFERROR(__xludf.DUMMYFUNCTION("""COMPUTED_VALUE"""),"T")</f>
        <v>T</v>
      </c>
      <c r="CE36" s="20" t="str">
        <f ca="1">IFERROR(__xludf.DUMMYFUNCTION("""COMPUTED_VALUE"""),"T")</f>
        <v>T</v>
      </c>
      <c r="CF36" s="20" t="str">
        <f ca="1">IFERROR(__xludf.DUMMYFUNCTION("""COMPUTED_VALUE"""),"T")</f>
        <v>T</v>
      </c>
      <c r="CG36" s="20" t="str">
        <f ca="1">IFERROR(__xludf.DUMMYFUNCTION("""COMPUTED_VALUE"""),"T")</f>
        <v>T</v>
      </c>
      <c r="CH36" s="20" t="str">
        <f ca="1">IFERROR(__xludf.DUMMYFUNCTION("""COMPUTED_VALUE"""),"T")</f>
        <v>T</v>
      </c>
      <c r="CI36" s="20" t="str">
        <f ca="1">IFERROR(__xludf.DUMMYFUNCTION("""COMPUTED_VALUE"""),"T")</f>
        <v>T</v>
      </c>
      <c r="CJ36" s="20" t="str">
        <f ca="1">IFERROR(__xludf.DUMMYFUNCTION("""COMPUTED_VALUE"""),"T")</f>
        <v>T</v>
      </c>
      <c r="CK36" s="20" t="str">
        <f ca="1">IFERROR(__xludf.DUMMYFUNCTION("""COMPUTED_VALUE"""),"T")</f>
        <v>T</v>
      </c>
      <c r="CL36" s="20" t="str">
        <f ca="1">IFERROR(__xludf.DUMMYFUNCTION("""COMPUTED_VALUE"""),"T")</f>
        <v>T</v>
      </c>
      <c r="CM36" s="20" t="str">
        <f ca="1">IFERROR(__xludf.DUMMYFUNCTION("""COMPUTED_VALUE"""),"T")</f>
        <v>T</v>
      </c>
      <c r="CN36" s="20" t="str">
        <f ca="1">IFERROR(__xludf.DUMMYFUNCTION("""COMPUTED_VALUE"""),"T")</f>
        <v>T</v>
      </c>
      <c r="CO36" s="20" t="str">
        <f ca="1">IFERROR(__xludf.DUMMYFUNCTION("""COMPUTED_VALUE"""),"T")</f>
        <v>T</v>
      </c>
      <c r="CP36" s="20" t="str">
        <f ca="1">IFERROR(__xludf.DUMMYFUNCTION("""COMPUTED_VALUE"""),"T")</f>
        <v>T</v>
      </c>
      <c r="CQ36" s="20" t="str">
        <f ca="1">IFERROR(__xludf.DUMMYFUNCTION("""COMPUTED_VALUE"""),"T")</f>
        <v>T</v>
      </c>
      <c r="CR36" s="20" t="str">
        <f ca="1">IFERROR(__xludf.DUMMYFUNCTION("""COMPUTED_VALUE"""),"E")</f>
        <v>E</v>
      </c>
      <c r="CS36" s="20" t="str">
        <f ca="1">IFERROR(__xludf.DUMMYFUNCTION("""COMPUTED_VALUE"""),"E")</f>
        <v>E</v>
      </c>
      <c r="CT36" s="20" t="str">
        <f ca="1">IFERROR(__xludf.DUMMYFUNCTION("""COMPUTED_VALUE"""),"E")</f>
        <v>E</v>
      </c>
      <c r="CU36" s="20" t="str">
        <f ca="1">IFERROR(__xludf.DUMMYFUNCTION("""COMPUTED_VALUE"""),"E")</f>
        <v>E</v>
      </c>
      <c r="CV36" s="20" t="str">
        <f ca="1">IFERROR(__xludf.DUMMYFUNCTION("""COMPUTED_VALUE"""),"E")</f>
        <v>E</v>
      </c>
      <c r="CW36" s="20" t="str">
        <f ca="1">IFERROR(__xludf.DUMMYFUNCTION("""COMPUTED_VALUE"""),"E")</f>
        <v>E</v>
      </c>
      <c r="CX36" s="20" t="str">
        <f ca="1">IFERROR(__xludf.DUMMYFUNCTION("""COMPUTED_VALUE"""),"E")</f>
        <v>E</v>
      </c>
      <c r="CY36" s="20" t="str">
        <f ca="1">IFERROR(__xludf.DUMMYFUNCTION("""COMPUTED_VALUE"""),"E")</f>
        <v>E</v>
      </c>
      <c r="CZ36" s="20" t="str">
        <f ca="1">IFERROR(__xludf.DUMMYFUNCTION("""COMPUTED_VALUE"""),"E")</f>
        <v>E</v>
      </c>
      <c r="DA36" s="20" t="str">
        <f ca="1">IFERROR(__xludf.DUMMYFUNCTION("""COMPUTED_VALUE"""),"E")</f>
        <v>E</v>
      </c>
      <c r="DB36" s="20" t="str">
        <f ca="1">IFERROR(__xludf.DUMMYFUNCTION("""COMPUTED_VALUE"""),"E")</f>
        <v>E</v>
      </c>
      <c r="DC36" s="20" t="str">
        <f ca="1">IFERROR(__xludf.DUMMYFUNCTION("""COMPUTED_VALUE"""),"E")</f>
        <v>E</v>
      </c>
      <c r="DD36" s="20" t="str">
        <f ca="1">IFERROR(__xludf.DUMMYFUNCTION("""COMPUTED_VALUE"""),"E")</f>
        <v>E</v>
      </c>
      <c r="DE36" s="20" t="str">
        <f ca="1">IFERROR(__xludf.DUMMYFUNCTION("""COMPUTED_VALUE"""),"E")</f>
        <v>E</v>
      </c>
      <c r="DF36" s="20"/>
      <c r="DG36" s="20"/>
      <c r="DH36" s="20"/>
      <c r="DI36" s="20"/>
      <c r="DJ36" s="20"/>
      <c r="DK36" s="20"/>
      <c r="DL36" s="20"/>
      <c r="DM36" s="20"/>
      <c r="DN36" s="20"/>
      <c r="DO36" s="20"/>
    </row>
    <row r="37" spans="1:119" ht="14">
      <c r="A37" s="17">
        <f t="shared" ca="1" si="0"/>
        <v>6</v>
      </c>
      <c r="B37" s="17" t="str">
        <f ca="1">IFERROR(__xludf.DUMMYFUNCTION("""COMPUTED_VALUE"""),"us-CO")</f>
        <v>us-CO</v>
      </c>
      <c r="C37" s="18" t="str">
        <f ca="1">IFERROR(__xludf.DUMMYFUNCTION("""COMPUTED_VALUE"""),"Colorado*")</f>
        <v>Colorado*</v>
      </c>
      <c r="D37" s="20" t="str">
        <f ca="1">IFERROR(__xludf.DUMMYFUNCTION("""COMPUTED_VALUE"""),"E")</f>
        <v>E</v>
      </c>
      <c r="E37" s="20" t="str">
        <f ca="1">IFERROR(__xludf.DUMMYFUNCTION("""COMPUTED_VALUE"""),"E")</f>
        <v>E</v>
      </c>
      <c r="F37" s="20" t="str">
        <f ca="1">IFERROR(__xludf.DUMMYFUNCTION("""COMPUTED_VALUE"""),"E")</f>
        <v>E</v>
      </c>
      <c r="G37" s="20" t="str">
        <f ca="1">IFERROR(__xludf.DUMMYFUNCTION("""COMPUTED_VALUE"""),"E")</f>
        <v>E</v>
      </c>
      <c r="H37" s="20" t="str">
        <f ca="1">IFERROR(__xludf.DUMMYFUNCTION("""COMPUTED_VALUE"""),"E")</f>
        <v>E</v>
      </c>
      <c r="I37" s="20" t="str">
        <f ca="1">IFERROR(__xludf.DUMMYFUNCTION("""COMPUTED_VALUE"""),"E")</f>
        <v>E</v>
      </c>
      <c r="J37" s="20" t="str">
        <f ca="1">IFERROR(__xludf.DUMMYFUNCTION("""COMPUTED_VALUE"""),"E")</f>
        <v>E</v>
      </c>
      <c r="K37" s="20" t="str">
        <f ca="1">IFERROR(__xludf.DUMMYFUNCTION("""COMPUTED_VALUE"""),"E")</f>
        <v>E</v>
      </c>
      <c r="L37" s="20" t="str">
        <f ca="1">IFERROR(__xludf.DUMMYFUNCTION("""COMPUTED_VALUE"""),"E")</f>
        <v>E</v>
      </c>
      <c r="M37" s="20" t="str">
        <f ca="1">IFERROR(__xludf.DUMMYFUNCTION("""COMPUTED_VALUE"""),"E")</f>
        <v>E</v>
      </c>
      <c r="N37" s="20" t="str">
        <f ca="1">IFERROR(__xludf.DUMMYFUNCTION("""COMPUTED_VALUE"""),"T")</f>
        <v>T</v>
      </c>
      <c r="O37" s="20" t="str">
        <f ca="1">IFERROR(__xludf.DUMMYFUNCTION("""COMPUTED_VALUE"""),"T")</f>
        <v>T</v>
      </c>
      <c r="P37" s="20" t="str">
        <f ca="1">IFERROR(__xludf.DUMMYFUNCTION("""COMPUTED_VALUE"""),"T")</f>
        <v>T</v>
      </c>
      <c r="Q37" s="20" t="str">
        <f ca="1">IFERROR(__xludf.DUMMYFUNCTION("""COMPUTED_VALUE"""),"T")</f>
        <v>T</v>
      </c>
      <c r="R37" s="20" t="str">
        <f ca="1">IFERROR(__xludf.DUMMYFUNCTION("""COMPUTED_VALUE"""),"E")</f>
        <v>E</v>
      </c>
      <c r="S37" s="20" t="str">
        <f ca="1">IFERROR(__xludf.DUMMYFUNCTION("""COMPUTED_VALUE"""),"E")</f>
        <v>E</v>
      </c>
      <c r="T37" s="20" t="str">
        <f ca="1">IFERROR(__xludf.DUMMYFUNCTION("""COMPUTED_VALUE"""),"E")</f>
        <v>E</v>
      </c>
      <c r="U37" s="20" t="str">
        <f ca="1">IFERROR(__xludf.DUMMYFUNCTION("""COMPUTED_VALUE"""),"E")</f>
        <v>E</v>
      </c>
      <c r="V37" s="20" t="str">
        <f ca="1">IFERROR(__xludf.DUMMYFUNCTION("""COMPUTED_VALUE"""),"E")</f>
        <v>E</v>
      </c>
      <c r="W37" s="20" t="str">
        <f ca="1">IFERROR(__xludf.DUMMYFUNCTION("""COMPUTED_VALUE"""),"E")</f>
        <v>E</v>
      </c>
      <c r="X37" s="20" t="str">
        <f ca="1">IFERROR(__xludf.DUMMYFUNCTION("""COMPUTED_VALUE"""),"E")</f>
        <v>E</v>
      </c>
      <c r="Y37" s="20" t="str">
        <f ca="1">IFERROR(__xludf.DUMMYFUNCTION("""COMPUTED_VALUE"""),"E")</f>
        <v>E</v>
      </c>
      <c r="Z37" s="20" t="str">
        <f ca="1">IFERROR(__xludf.DUMMYFUNCTION("""COMPUTED_VALUE"""),"E")</f>
        <v>E</v>
      </c>
      <c r="AA37" s="20" t="str">
        <f ca="1">IFERROR(__xludf.DUMMYFUNCTION("""COMPUTED_VALUE"""),"E")</f>
        <v>E</v>
      </c>
      <c r="AB37" s="20" t="str">
        <f ca="1">IFERROR(__xludf.DUMMYFUNCTION("""COMPUTED_VALUE"""),"E")</f>
        <v>E</v>
      </c>
      <c r="AC37" s="20" t="str">
        <f ca="1">IFERROR(__xludf.DUMMYFUNCTION("""COMPUTED_VALUE"""),"E")</f>
        <v>E</v>
      </c>
      <c r="AD37" s="20" t="str">
        <f ca="1">IFERROR(__xludf.DUMMYFUNCTION("""COMPUTED_VALUE"""),"E")</f>
        <v>E</v>
      </c>
      <c r="AE37" s="20" t="str">
        <f ca="1">IFERROR(__xludf.DUMMYFUNCTION("""COMPUTED_VALUE"""),"T")</f>
        <v>T</v>
      </c>
      <c r="AF37" s="20" t="str">
        <f ca="1">IFERROR(__xludf.DUMMYFUNCTION("""COMPUTED_VALUE"""),"T")</f>
        <v>T</v>
      </c>
      <c r="AG37" s="20" t="str">
        <f ca="1">IFERROR(__xludf.DUMMYFUNCTION("""COMPUTED_VALUE"""),"T")</f>
        <v>T</v>
      </c>
      <c r="AH37" s="20" t="str">
        <f ca="1">IFERROR(__xludf.DUMMYFUNCTION("""COMPUTED_VALUE"""),"T")</f>
        <v>T</v>
      </c>
      <c r="AI37" s="20" t="str">
        <f ca="1">IFERROR(__xludf.DUMMYFUNCTION("""COMPUTED_VALUE"""),"T")</f>
        <v>T</v>
      </c>
      <c r="AJ37" s="20" t="str">
        <f ca="1">IFERROR(__xludf.DUMMYFUNCTION("""COMPUTED_VALUE"""),"T")</f>
        <v>T</v>
      </c>
      <c r="AK37" s="20" t="str">
        <f ca="1">IFERROR(__xludf.DUMMYFUNCTION("""COMPUTED_VALUE"""),"T")</f>
        <v>T</v>
      </c>
      <c r="AL37" s="20" t="str">
        <f ca="1">IFERROR(__xludf.DUMMYFUNCTION("""COMPUTED_VALUE"""),"T")</f>
        <v>T</v>
      </c>
      <c r="AM37" s="20" t="str">
        <f ca="1">IFERROR(__xludf.DUMMYFUNCTION("""COMPUTED_VALUE"""),"T")</f>
        <v>T</v>
      </c>
      <c r="AN37" s="20" t="str">
        <f ca="1">IFERROR(__xludf.DUMMYFUNCTION("""COMPUTED_VALUE"""),"T")</f>
        <v>T</v>
      </c>
      <c r="AO37" s="20" t="str">
        <f ca="1">IFERROR(__xludf.DUMMYFUNCTION("""COMPUTED_VALUE"""),"T")</f>
        <v>T</v>
      </c>
      <c r="AP37" s="20" t="str">
        <f ca="1">IFERROR(__xludf.DUMMYFUNCTION("""COMPUTED_VALUE"""),"T")</f>
        <v>T</v>
      </c>
      <c r="AQ37" s="20" t="str">
        <f ca="1">IFERROR(__xludf.DUMMYFUNCTION("""COMPUTED_VALUE"""),"T")</f>
        <v>T</v>
      </c>
      <c r="AR37" s="20" t="str">
        <f ca="1">IFERROR(__xludf.DUMMYFUNCTION("""COMPUTED_VALUE"""),"T")</f>
        <v>T</v>
      </c>
      <c r="AS37" s="20" t="str">
        <f ca="1">IFERROR(__xludf.DUMMYFUNCTION("""COMPUTED_VALUE"""),"T")</f>
        <v>T</v>
      </c>
      <c r="AT37" s="20" t="str">
        <f ca="1">IFERROR(__xludf.DUMMYFUNCTION("""COMPUTED_VALUE"""),"T")</f>
        <v>T</v>
      </c>
      <c r="AU37" s="20" t="str">
        <f ca="1">IFERROR(__xludf.DUMMYFUNCTION("""COMPUTED_VALUE"""),"T")</f>
        <v>T</v>
      </c>
      <c r="AV37" s="20" t="str">
        <f ca="1">IFERROR(__xludf.DUMMYFUNCTION("""COMPUTED_VALUE"""),"T")</f>
        <v>T</v>
      </c>
      <c r="AW37" s="20" t="str">
        <f ca="1">IFERROR(__xludf.DUMMYFUNCTION("""COMPUTED_VALUE"""),"T")</f>
        <v>T</v>
      </c>
      <c r="AX37" s="20" t="str">
        <f ca="1">IFERROR(__xludf.DUMMYFUNCTION("""COMPUTED_VALUE"""),"T")</f>
        <v>T</v>
      </c>
      <c r="AY37" s="20" t="str">
        <f ca="1">IFERROR(__xludf.DUMMYFUNCTION("""COMPUTED_VALUE"""),"T")</f>
        <v>T</v>
      </c>
      <c r="AZ37" s="20" t="str">
        <f ca="1">IFERROR(__xludf.DUMMYFUNCTION("""COMPUTED_VALUE"""),"T")</f>
        <v>T</v>
      </c>
      <c r="BA37" s="20" t="str">
        <f ca="1">IFERROR(__xludf.DUMMYFUNCTION("""COMPUTED_VALUE"""),"T")</f>
        <v>T</v>
      </c>
      <c r="BB37" s="20" t="str">
        <f ca="1">IFERROR(__xludf.DUMMYFUNCTION("""COMPUTED_VALUE"""),"T")</f>
        <v>T</v>
      </c>
      <c r="BC37" s="20" t="str">
        <f ca="1">IFERROR(__xludf.DUMMYFUNCTION("""COMPUTED_VALUE"""),"T")</f>
        <v>T</v>
      </c>
      <c r="BD37" s="20" t="str">
        <f ca="1">IFERROR(__xludf.DUMMYFUNCTION("""COMPUTED_VALUE"""),"T")</f>
        <v>T</v>
      </c>
      <c r="BE37" s="20" t="str">
        <f ca="1">IFERROR(__xludf.DUMMYFUNCTION("""COMPUTED_VALUE"""),"T")</f>
        <v>T</v>
      </c>
      <c r="BF37" s="20" t="str">
        <f ca="1">IFERROR(__xludf.DUMMYFUNCTION("""COMPUTED_VALUE"""),"T")</f>
        <v>T</v>
      </c>
      <c r="BG37" s="20" t="str">
        <f ca="1">IFERROR(__xludf.DUMMYFUNCTION("""COMPUTED_VALUE"""),"T")</f>
        <v>T</v>
      </c>
      <c r="BH37" s="20" t="str">
        <f ca="1">IFERROR(__xludf.DUMMYFUNCTION("""COMPUTED_VALUE"""),"T")</f>
        <v>T</v>
      </c>
      <c r="BI37" s="20" t="str">
        <f ca="1">IFERROR(__xludf.DUMMYFUNCTION("""COMPUTED_VALUE"""),"E")</f>
        <v>E</v>
      </c>
      <c r="BJ37" s="20" t="str">
        <f ca="1">IFERROR(__xludf.DUMMYFUNCTION("""COMPUTED_VALUE"""),"E")</f>
        <v>E</v>
      </c>
      <c r="BK37" s="20" t="str">
        <f ca="1">IFERROR(__xludf.DUMMYFUNCTION("""COMPUTED_VALUE"""),"E")</f>
        <v>E</v>
      </c>
      <c r="BL37" s="20" t="str">
        <f ca="1">IFERROR(__xludf.DUMMYFUNCTION("""COMPUTED_VALUE"""),"E")</f>
        <v>E</v>
      </c>
      <c r="BM37" s="20" t="str">
        <f ca="1">IFERROR(__xludf.DUMMYFUNCTION("""COMPUTED_VALUE"""),"E")</f>
        <v>E</v>
      </c>
      <c r="BN37" s="20" t="str">
        <f ca="1">IFERROR(__xludf.DUMMYFUNCTION("""COMPUTED_VALUE"""),"T")</f>
        <v>T</v>
      </c>
      <c r="BO37" s="20" t="str">
        <f ca="1">IFERROR(__xludf.DUMMYFUNCTION("""COMPUTED_VALUE"""),"T")</f>
        <v>T</v>
      </c>
      <c r="BP37" s="20" t="str">
        <f ca="1">IFERROR(__xludf.DUMMYFUNCTION("""COMPUTED_VALUE"""),"T")</f>
        <v>T</v>
      </c>
      <c r="BQ37" s="20" t="str">
        <f ca="1">IFERROR(__xludf.DUMMYFUNCTION("""COMPUTED_VALUE"""),"T")</f>
        <v>T</v>
      </c>
      <c r="BR37" s="20" t="str">
        <f ca="1">IFERROR(__xludf.DUMMYFUNCTION("""COMPUTED_VALUE"""),"T")</f>
        <v>T</v>
      </c>
      <c r="BS37" s="20" t="str">
        <f ca="1">IFERROR(__xludf.DUMMYFUNCTION("""COMPUTED_VALUE"""),"T")</f>
        <v>T</v>
      </c>
      <c r="BT37" s="20" t="str">
        <f ca="1">IFERROR(__xludf.DUMMYFUNCTION("""COMPUTED_VALUE"""),"E")</f>
        <v>E</v>
      </c>
      <c r="BU37" s="20" t="str">
        <f ca="1">IFERROR(__xludf.DUMMYFUNCTION("""COMPUTED_VALUE"""),"T")</f>
        <v>T</v>
      </c>
      <c r="BV37" s="20" t="str">
        <f ca="1">IFERROR(__xludf.DUMMYFUNCTION("""COMPUTED_VALUE"""),"T")</f>
        <v>T</v>
      </c>
      <c r="BW37" s="20" t="str">
        <f ca="1">IFERROR(__xludf.DUMMYFUNCTION("""COMPUTED_VALUE"""),"T")</f>
        <v>T</v>
      </c>
      <c r="BX37" s="20" t="str">
        <f ca="1">IFERROR(__xludf.DUMMYFUNCTION("""COMPUTED_VALUE"""),"T")</f>
        <v>T</v>
      </c>
      <c r="BY37" s="20" t="str">
        <f ca="1">IFERROR(__xludf.DUMMYFUNCTION("""COMPUTED_VALUE"""),"T")</f>
        <v>T</v>
      </c>
      <c r="BZ37" s="20" t="str">
        <f ca="1">IFERROR(__xludf.DUMMYFUNCTION("""COMPUTED_VALUE"""),"T")</f>
        <v>T</v>
      </c>
      <c r="CA37" s="20" t="str">
        <f ca="1">IFERROR(__xludf.DUMMYFUNCTION("""COMPUTED_VALUE"""),"T")</f>
        <v>T</v>
      </c>
      <c r="CB37" s="20" t="str">
        <f ca="1">IFERROR(__xludf.DUMMYFUNCTION("""COMPUTED_VALUE"""),"T")</f>
        <v>T</v>
      </c>
      <c r="CC37" s="20" t="str">
        <f ca="1">IFERROR(__xludf.DUMMYFUNCTION("""COMPUTED_VALUE"""),"T")</f>
        <v>T</v>
      </c>
      <c r="CD37" s="20" t="str">
        <f ca="1">IFERROR(__xludf.DUMMYFUNCTION("""COMPUTED_VALUE"""),"T")</f>
        <v>T</v>
      </c>
      <c r="CE37" s="20" t="str">
        <f ca="1">IFERROR(__xludf.DUMMYFUNCTION("""COMPUTED_VALUE"""),"T")</f>
        <v>T</v>
      </c>
      <c r="CF37" s="20" t="str">
        <f ca="1">IFERROR(__xludf.DUMMYFUNCTION("""COMPUTED_VALUE"""),"T")</f>
        <v>T</v>
      </c>
      <c r="CG37" s="20" t="str">
        <f ca="1">IFERROR(__xludf.DUMMYFUNCTION("""COMPUTED_VALUE"""),"T")</f>
        <v>T</v>
      </c>
      <c r="CH37" s="20" t="str">
        <f ca="1">IFERROR(__xludf.DUMMYFUNCTION("""COMPUTED_VALUE"""),"T")</f>
        <v>T</v>
      </c>
      <c r="CI37" s="20" t="str">
        <f ca="1">IFERROR(__xludf.DUMMYFUNCTION("""COMPUTED_VALUE"""),"T")</f>
        <v>T</v>
      </c>
      <c r="CJ37" s="20" t="str">
        <f ca="1">IFERROR(__xludf.DUMMYFUNCTION("""COMPUTED_VALUE"""),"T")</f>
        <v>T</v>
      </c>
      <c r="CK37" s="20" t="str">
        <f ca="1">IFERROR(__xludf.DUMMYFUNCTION("""COMPUTED_VALUE"""),"T")</f>
        <v>T</v>
      </c>
      <c r="CL37" s="20" t="str">
        <f ca="1">IFERROR(__xludf.DUMMYFUNCTION("""COMPUTED_VALUE"""),"T")</f>
        <v>T</v>
      </c>
      <c r="CM37" s="20" t="str">
        <f ca="1">IFERROR(__xludf.DUMMYFUNCTION("""COMPUTED_VALUE"""),"T")</f>
        <v>T</v>
      </c>
      <c r="CN37" s="20" t="str">
        <f ca="1">IFERROR(__xludf.DUMMYFUNCTION("""COMPUTED_VALUE"""),"T")</f>
        <v>T</v>
      </c>
      <c r="CO37" s="20" t="str">
        <f ca="1">IFERROR(__xludf.DUMMYFUNCTION("""COMPUTED_VALUE"""),"T")</f>
        <v>T</v>
      </c>
      <c r="CP37" s="20" t="str">
        <f ca="1">IFERROR(__xludf.DUMMYFUNCTION("""COMPUTED_VALUE"""),"T")</f>
        <v>T</v>
      </c>
      <c r="CQ37" s="20" t="str">
        <f ca="1">IFERROR(__xludf.DUMMYFUNCTION("""COMPUTED_VALUE"""),"T")</f>
        <v>T</v>
      </c>
      <c r="CR37" s="20" t="str">
        <f ca="1">IFERROR(__xludf.DUMMYFUNCTION("""COMPUTED_VALUE"""),"E")</f>
        <v>E</v>
      </c>
      <c r="CS37" s="20" t="str">
        <f ca="1">IFERROR(__xludf.DUMMYFUNCTION("""COMPUTED_VALUE"""),"E")</f>
        <v>E</v>
      </c>
      <c r="CT37" s="20" t="str">
        <f ca="1">IFERROR(__xludf.DUMMYFUNCTION("""COMPUTED_VALUE"""),"T")</f>
        <v>T</v>
      </c>
      <c r="CU37" s="20" t="str">
        <f ca="1">IFERROR(__xludf.DUMMYFUNCTION("""COMPUTED_VALUE"""),"T")</f>
        <v>T</v>
      </c>
      <c r="CV37" s="20" t="str">
        <f ca="1">IFERROR(__xludf.DUMMYFUNCTION("""COMPUTED_VALUE"""),"E")</f>
        <v>E</v>
      </c>
      <c r="CW37" s="20" t="str">
        <f ca="1">IFERROR(__xludf.DUMMYFUNCTION("""COMPUTED_VALUE"""),"E")</f>
        <v>E</v>
      </c>
      <c r="CX37" s="20" t="str">
        <f ca="1">IFERROR(__xludf.DUMMYFUNCTION("""COMPUTED_VALUE"""),"E")</f>
        <v>E</v>
      </c>
      <c r="CY37" s="20" t="str">
        <f ca="1">IFERROR(__xludf.DUMMYFUNCTION("""COMPUTED_VALUE"""),"E")</f>
        <v>E</v>
      </c>
      <c r="CZ37" s="20" t="str">
        <f ca="1">IFERROR(__xludf.DUMMYFUNCTION("""COMPUTED_VALUE"""),"T")</f>
        <v>T</v>
      </c>
      <c r="DA37" s="20" t="str">
        <f ca="1">IFERROR(__xludf.DUMMYFUNCTION("""COMPUTED_VALUE"""),"T")</f>
        <v>T</v>
      </c>
      <c r="DB37" s="20" t="str">
        <f ca="1">IFERROR(__xludf.DUMMYFUNCTION("""COMPUTED_VALUE"""),"T")</f>
        <v>T</v>
      </c>
      <c r="DC37" s="20" t="str">
        <f ca="1">IFERROR(__xludf.DUMMYFUNCTION("""COMPUTED_VALUE"""),"T")</f>
        <v>T</v>
      </c>
      <c r="DD37" s="20" t="str">
        <f ca="1">IFERROR(__xludf.DUMMYFUNCTION("""COMPUTED_VALUE"""),"E")</f>
        <v>E</v>
      </c>
      <c r="DE37" s="20" t="str">
        <f ca="1">IFERROR(__xludf.DUMMYFUNCTION("""COMPUTED_VALUE"""),"E")</f>
        <v>E</v>
      </c>
      <c r="DF37" s="20"/>
      <c r="DG37" s="20"/>
      <c r="DH37" s="20"/>
      <c r="DI37" s="20"/>
      <c r="DJ37" s="20"/>
      <c r="DK37" s="20"/>
      <c r="DL37" s="20"/>
      <c r="DM37" s="20"/>
      <c r="DN37" s="20"/>
      <c r="DO37" s="20"/>
    </row>
    <row r="38" spans="1:119" ht="14">
      <c r="A38" s="17">
        <f t="shared" ca="1" si="0"/>
        <v>7</v>
      </c>
      <c r="B38" s="18" t="str">
        <f ca="1">IFERROR(__xludf.DUMMYFUNCTION("""COMPUTED_VALUE"""),"us-CT")</f>
        <v>us-CT</v>
      </c>
      <c r="C38" s="18" t="str">
        <f ca="1">IFERROR(__xludf.DUMMYFUNCTION("""COMPUTED_VALUE"""),"Connecticut ✝️✝️")</f>
        <v>Connecticut ✝️✝️</v>
      </c>
      <c r="D38" s="19" t="str">
        <f ca="1">IFERROR(__xludf.DUMMYFUNCTION("""COMPUTED_VALUE"""),"T @ 1%")</f>
        <v>T @ 1%</v>
      </c>
      <c r="E38" s="19" t="str">
        <f ca="1">IFERROR(__xludf.DUMMYFUNCTION("""COMPUTED_VALUE"""),"T")</f>
        <v>T</v>
      </c>
      <c r="F38" s="19" t="str">
        <f ca="1">IFERROR(__xludf.DUMMYFUNCTION("""COMPUTED_VALUE"""),"T @ 1%")</f>
        <v>T @ 1%</v>
      </c>
      <c r="G38" s="19" t="str">
        <f ca="1">IFERROR(__xludf.DUMMYFUNCTION("""COMPUTED_VALUE"""),"T @ 1%")</f>
        <v>T @ 1%</v>
      </c>
      <c r="H38" s="19" t="str">
        <f ca="1">IFERROR(__xludf.DUMMYFUNCTION("""COMPUTED_VALUE"""),"T @ 1%")</f>
        <v>T @ 1%</v>
      </c>
      <c r="I38" s="19" t="str">
        <f ca="1">IFERROR(__xludf.DUMMYFUNCTION("""COMPUTED_VALUE"""),"T")</f>
        <v>T</v>
      </c>
      <c r="J38" s="19" t="str">
        <f ca="1">IFERROR(__xludf.DUMMYFUNCTION("""COMPUTED_VALUE"""),"T @ 1%")</f>
        <v>T @ 1%</v>
      </c>
      <c r="K38" s="19" t="str">
        <f ca="1">IFERROR(__xludf.DUMMYFUNCTION("""COMPUTED_VALUE"""),"T")</f>
        <v>T</v>
      </c>
      <c r="L38" s="19" t="str">
        <f ca="1">IFERROR(__xludf.DUMMYFUNCTION("""COMPUTED_VALUE"""),"T @ 1%")</f>
        <v>T @ 1%</v>
      </c>
      <c r="M38" s="19" t="str">
        <f ca="1">IFERROR(__xludf.DUMMYFUNCTION("""COMPUTED_VALUE"""),"T @ 1%")</f>
        <v>T @ 1%</v>
      </c>
      <c r="N38" s="19" t="str">
        <f ca="1">IFERROR(__xludf.DUMMYFUNCTION("""COMPUTED_VALUE"""),"T @ 1%")</f>
        <v>T @ 1%</v>
      </c>
      <c r="O38" s="19" t="str">
        <f ca="1">IFERROR(__xludf.DUMMYFUNCTION("""COMPUTED_VALUE"""),"T")</f>
        <v>T</v>
      </c>
      <c r="P38" s="19" t="str">
        <f ca="1">IFERROR(__xludf.DUMMYFUNCTION("""COMPUTED_VALUE"""),"T")</f>
        <v>T</v>
      </c>
      <c r="Q38" s="19" t="str">
        <f ca="1">IFERROR(__xludf.DUMMYFUNCTION("""COMPUTED_VALUE"""),"T")</f>
        <v>T</v>
      </c>
      <c r="R38" s="19" t="str">
        <f ca="1">IFERROR(__xludf.DUMMYFUNCTION("""COMPUTED_VALUE"""),"E")</f>
        <v>E</v>
      </c>
      <c r="S38" s="19" t="str">
        <f ca="1">IFERROR(__xludf.DUMMYFUNCTION("""COMPUTED_VALUE"""),"E")</f>
        <v>E</v>
      </c>
      <c r="T38" s="19" t="str">
        <f ca="1">IFERROR(__xludf.DUMMYFUNCTION("""COMPUTED_VALUE"""),"T @ 1%")</f>
        <v>T @ 1%</v>
      </c>
      <c r="U38" s="19" t="str">
        <f ca="1">IFERROR(__xludf.DUMMYFUNCTION("""COMPUTED_VALUE"""),"T")</f>
        <v>T</v>
      </c>
      <c r="V38" s="19" t="str">
        <f ca="1">IFERROR(__xludf.DUMMYFUNCTION("""COMPUTED_VALUE"""),"T @ 1%")</f>
        <v>T @ 1%</v>
      </c>
      <c r="W38" s="19" t="str">
        <f ca="1">IFERROR(__xludf.DUMMYFUNCTION("""COMPUTED_VALUE"""),"T")</f>
        <v>T</v>
      </c>
      <c r="X38" s="19" t="str">
        <f ca="1">IFERROR(__xludf.DUMMYFUNCTION("""COMPUTED_VALUE"""),"T @ 1%")</f>
        <v>T @ 1%</v>
      </c>
      <c r="Y38" s="19" t="str">
        <f ca="1">IFERROR(__xludf.DUMMYFUNCTION("""COMPUTED_VALUE"""),"T @ 1%")</f>
        <v>T @ 1%</v>
      </c>
      <c r="Z38" s="19" t="str">
        <f ca="1">IFERROR(__xludf.DUMMYFUNCTION("""COMPUTED_VALUE"""),"E")</f>
        <v>E</v>
      </c>
      <c r="AA38" s="19" t="str">
        <f ca="1">IFERROR(__xludf.DUMMYFUNCTION("""COMPUTED_VALUE"""),"E")</f>
        <v>E</v>
      </c>
      <c r="AB38" s="19" t="str">
        <f ca="1">IFERROR(__xludf.DUMMYFUNCTION("""COMPUTED_VALUE"""),"T @ 1%")</f>
        <v>T @ 1%</v>
      </c>
      <c r="AC38" s="19" t="str">
        <f ca="1">IFERROR(__xludf.DUMMYFUNCTION("""COMPUTED_VALUE"""),"T")</f>
        <v>T</v>
      </c>
      <c r="AD38" s="19" t="str">
        <f ca="1">IFERROR(__xludf.DUMMYFUNCTION("""COMPUTED_VALUE"""),"E")</f>
        <v>E</v>
      </c>
      <c r="AE38" s="19" t="str">
        <f ca="1">IFERROR(__xludf.DUMMYFUNCTION("""COMPUTED_VALUE"""),"T")</f>
        <v>T</v>
      </c>
      <c r="AF38" s="19" t="str">
        <f ca="1">IFERROR(__xludf.DUMMYFUNCTION("""COMPUTED_VALUE"""),"T")</f>
        <v>T</v>
      </c>
      <c r="AG38" s="19" t="str">
        <f ca="1">IFERROR(__xludf.DUMMYFUNCTION("""COMPUTED_VALUE"""),"T")</f>
        <v>T</v>
      </c>
      <c r="AH38" s="19" t="str">
        <f ca="1">IFERROR(__xludf.DUMMYFUNCTION("""COMPUTED_VALUE"""),"T")</f>
        <v>T</v>
      </c>
      <c r="AI38" s="19" t="str">
        <f ca="1">IFERROR(__xludf.DUMMYFUNCTION("""COMPUTED_VALUE"""),"T")</f>
        <v>T</v>
      </c>
      <c r="AJ38" s="19" t="str">
        <f ca="1">IFERROR(__xludf.DUMMYFUNCTION("""COMPUTED_VALUE"""),"T")</f>
        <v>T</v>
      </c>
      <c r="AK38" s="19" t="str">
        <f ca="1">IFERROR(__xludf.DUMMYFUNCTION("""COMPUTED_VALUE"""),"T")</f>
        <v>T</v>
      </c>
      <c r="AL38" s="19" t="str">
        <f ca="1">IFERROR(__xludf.DUMMYFUNCTION("""COMPUTED_VALUE"""),"T")</f>
        <v>T</v>
      </c>
      <c r="AM38" s="19" t="str">
        <f ca="1">IFERROR(__xludf.DUMMYFUNCTION("""COMPUTED_VALUE"""),"T")</f>
        <v>T</v>
      </c>
      <c r="AN38" s="19" t="str">
        <f ca="1">IFERROR(__xludf.DUMMYFUNCTION("""COMPUTED_VALUE"""),"T")</f>
        <v>T</v>
      </c>
      <c r="AO38" s="19" t="str">
        <f ca="1">IFERROR(__xludf.DUMMYFUNCTION("""COMPUTED_VALUE"""),"T")</f>
        <v>T</v>
      </c>
      <c r="AP38" s="19" t="str">
        <f ca="1">IFERROR(__xludf.DUMMYFUNCTION("""COMPUTED_VALUE"""),"T")</f>
        <v>T</v>
      </c>
      <c r="AQ38" s="19" t="str">
        <f ca="1">IFERROR(__xludf.DUMMYFUNCTION("""COMPUTED_VALUE"""),"T")</f>
        <v>T</v>
      </c>
      <c r="AR38" s="19" t="str">
        <f ca="1">IFERROR(__xludf.DUMMYFUNCTION("""COMPUTED_VALUE"""),"T")</f>
        <v>T</v>
      </c>
      <c r="AS38" s="19" t="str">
        <f ca="1">IFERROR(__xludf.DUMMYFUNCTION("""COMPUTED_VALUE"""),"T")</f>
        <v>T</v>
      </c>
      <c r="AT38" s="19" t="str">
        <f ca="1">IFERROR(__xludf.DUMMYFUNCTION("""COMPUTED_VALUE"""),"T")</f>
        <v>T</v>
      </c>
      <c r="AU38" s="19" t="str">
        <f ca="1">IFERROR(__xludf.DUMMYFUNCTION("""COMPUTED_VALUE"""),"T")</f>
        <v>T</v>
      </c>
      <c r="AV38" s="19" t="str">
        <f ca="1">IFERROR(__xludf.DUMMYFUNCTION("""COMPUTED_VALUE"""),"T")</f>
        <v>T</v>
      </c>
      <c r="AW38" s="19" t="str">
        <f ca="1">IFERROR(__xludf.DUMMYFUNCTION("""COMPUTED_VALUE"""),"T")</f>
        <v>T</v>
      </c>
      <c r="AX38" s="19" t="str">
        <f ca="1">IFERROR(__xludf.DUMMYFUNCTION("""COMPUTED_VALUE"""),"T")</f>
        <v>T</v>
      </c>
      <c r="AY38" s="19" t="str">
        <f ca="1">IFERROR(__xludf.DUMMYFUNCTION("""COMPUTED_VALUE"""),"T")</f>
        <v>T</v>
      </c>
      <c r="AZ38" s="19" t="str">
        <f ca="1">IFERROR(__xludf.DUMMYFUNCTION("""COMPUTED_VALUE"""),"T")</f>
        <v>T</v>
      </c>
      <c r="BA38" s="19" t="str">
        <f ca="1">IFERROR(__xludf.DUMMYFUNCTION("""COMPUTED_VALUE"""),"T")</f>
        <v>T</v>
      </c>
      <c r="BB38" s="19" t="str">
        <f ca="1">IFERROR(__xludf.DUMMYFUNCTION("""COMPUTED_VALUE"""),"T")</f>
        <v>T</v>
      </c>
      <c r="BC38" s="19" t="str">
        <f ca="1">IFERROR(__xludf.DUMMYFUNCTION("""COMPUTED_VALUE"""),"T @ 1%")</f>
        <v>T @ 1%</v>
      </c>
      <c r="BD38" s="19" t="str">
        <f ca="1">IFERROR(__xludf.DUMMYFUNCTION("""COMPUTED_VALUE"""),"T @ 1%")</f>
        <v>T @ 1%</v>
      </c>
      <c r="BE38" s="19" t="str">
        <f ca="1">IFERROR(__xludf.DUMMYFUNCTION("""COMPUTED_VALUE"""),"T @ 1%")</f>
        <v>T @ 1%</v>
      </c>
      <c r="BF38" s="19" t="str">
        <f ca="1">IFERROR(__xludf.DUMMYFUNCTION("""COMPUTED_VALUE"""),"T @ 1%")</f>
        <v>T @ 1%</v>
      </c>
      <c r="BG38" s="19" t="str">
        <f ca="1">IFERROR(__xludf.DUMMYFUNCTION("""COMPUTED_VALUE"""),"T")</f>
        <v>T</v>
      </c>
      <c r="BH38" s="19" t="str">
        <f ca="1">IFERROR(__xludf.DUMMYFUNCTION("""COMPUTED_VALUE"""),"T")</f>
        <v>T</v>
      </c>
      <c r="BI38" s="19" t="str">
        <f ca="1">IFERROR(__xludf.DUMMYFUNCTION("""COMPUTED_VALUE"""),"E")</f>
        <v>E</v>
      </c>
      <c r="BJ38" s="19" t="str">
        <f ca="1">IFERROR(__xludf.DUMMYFUNCTION("""COMPUTED_VALUE"""),"T @ 1%")</f>
        <v>T @ 1%</v>
      </c>
      <c r="BK38" s="19" t="str">
        <f ca="1">IFERROR(__xludf.DUMMYFUNCTION("""COMPUTED_VALUE"""),"T @ 1%")</f>
        <v>T @ 1%</v>
      </c>
      <c r="BL38" s="19" t="str">
        <f ca="1">IFERROR(__xludf.DUMMYFUNCTION("""COMPUTED_VALUE"""),"T")</f>
        <v>T</v>
      </c>
      <c r="BM38" s="19" t="str">
        <f ca="1">IFERROR(__xludf.DUMMYFUNCTION("""COMPUTED_VALUE"""),"T")</f>
        <v>T</v>
      </c>
      <c r="BN38" s="19" t="str">
        <f ca="1">IFERROR(__xludf.DUMMYFUNCTION("""COMPUTED_VALUE"""),"T")</f>
        <v>T</v>
      </c>
      <c r="BO38" s="19" t="str">
        <f ca="1">IFERROR(__xludf.DUMMYFUNCTION("""COMPUTED_VALUE"""),"T")</f>
        <v>T</v>
      </c>
      <c r="BP38" s="19" t="str">
        <f ca="1">IFERROR(__xludf.DUMMYFUNCTION("""COMPUTED_VALUE"""),"T")</f>
        <v>T</v>
      </c>
      <c r="BQ38" s="19" t="str">
        <f ca="1">IFERROR(__xludf.DUMMYFUNCTION("""COMPUTED_VALUE"""),"T")</f>
        <v>T</v>
      </c>
      <c r="BR38" s="20" t="str">
        <f ca="1">IFERROR(__xludf.DUMMYFUNCTION("""COMPUTED_VALUE"""),"T")</f>
        <v>T</v>
      </c>
      <c r="BS38" s="20" t="str">
        <f ca="1">IFERROR(__xludf.DUMMYFUNCTION("""COMPUTED_VALUE"""),"T")</f>
        <v>T</v>
      </c>
      <c r="BT38" s="20" t="str">
        <f ca="1">IFERROR(__xludf.DUMMYFUNCTION("""COMPUTED_VALUE"""),"T")</f>
        <v>T</v>
      </c>
      <c r="BU38" s="20" t="str">
        <f ca="1">IFERROR(__xludf.DUMMYFUNCTION("""COMPUTED_VALUE"""),"T")</f>
        <v>T</v>
      </c>
      <c r="BV38" s="20" t="str">
        <f ca="1">IFERROR(__xludf.DUMMYFUNCTION("""COMPUTED_VALUE"""),"T")</f>
        <v>T</v>
      </c>
      <c r="BW38" s="20" t="str">
        <f ca="1">IFERROR(__xludf.DUMMYFUNCTION("""COMPUTED_VALUE"""),"T")</f>
        <v>T</v>
      </c>
      <c r="BX38" s="20" t="str">
        <f ca="1">IFERROR(__xludf.DUMMYFUNCTION("""COMPUTED_VALUE"""),"T")</f>
        <v>T</v>
      </c>
      <c r="BY38" s="20" t="str">
        <f ca="1">IFERROR(__xludf.DUMMYFUNCTION("""COMPUTED_VALUE"""),"T")</f>
        <v>T</v>
      </c>
      <c r="BZ38" s="20" t="str">
        <f ca="1">IFERROR(__xludf.DUMMYFUNCTION("""COMPUTED_VALUE"""),"T")</f>
        <v>T</v>
      </c>
      <c r="CA38" s="20" t="str">
        <f ca="1">IFERROR(__xludf.DUMMYFUNCTION("""COMPUTED_VALUE"""),"T")</f>
        <v>T</v>
      </c>
      <c r="CB38" s="20" t="str">
        <f ca="1">IFERROR(__xludf.DUMMYFUNCTION("""COMPUTED_VALUE"""),"T")</f>
        <v>T</v>
      </c>
      <c r="CC38" s="20" t="str">
        <f ca="1">IFERROR(__xludf.DUMMYFUNCTION("""COMPUTED_VALUE"""),"T")</f>
        <v>T</v>
      </c>
      <c r="CD38" s="20" t="str">
        <f ca="1">IFERROR(__xludf.DUMMYFUNCTION("""COMPUTED_VALUE"""),"T")</f>
        <v>T</v>
      </c>
      <c r="CE38" s="20" t="str">
        <f ca="1">IFERROR(__xludf.DUMMYFUNCTION("""COMPUTED_VALUE"""),"T")</f>
        <v>T</v>
      </c>
      <c r="CF38" s="20" t="str">
        <f ca="1">IFERROR(__xludf.DUMMYFUNCTION("""COMPUTED_VALUE"""),"T")</f>
        <v>T</v>
      </c>
      <c r="CG38" s="20" t="str">
        <f ca="1">IFERROR(__xludf.DUMMYFUNCTION("""COMPUTED_VALUE"""),"T")</f>
        <v>T</v>
      </c>
      <c r="CH38" s="20" t="str">
        <f ca="1">IFERROR(__xludf.DUMMYFUNCTION("""COMPUTED_VALUE"""),"T")</f>
        <v>T</v>
      </c>
      <c r="CI38" s="20" t="str">
        <f ca="1">IFERROR(__xludf.DUMMYFUNCTION("""COMPUTED_VALUE"""),"T")</f>
        <v>T</v>
      </c>
      <c r="CJ38" s="20" t="str">
        <f ca="1">IFERROR(__xludf.DUMMYFUNCTION("""COMPUTED_VALUE"""),"T")</f>
        <v>T</v>
      </c>
      <c r="CK38" s="20" t="str">
        <f ca="1">IFERROR(__xludf.DUMMYFUNCTION("""COMPUTED_VALUE"""),"T")</f>
        <v>T</v>
      </c>
      <c r="CL38" s="20" t="str">
        <f ca="1">IFERROR(__xludf.DUMMYFUNCTION("""COMPUTED_VALUE"""),"T")</f>
        <v>T</v>
      </c>
      <c r="CM38" s="20" t="str">
        <f ca="1">IFERROR(__xludf.DUMMYFUNCTION("""COMPUTED_VALUE"""),"T")</f>
        <v>T</v>
      </c>
      <c r="CN38" s="20" t="str">
        <f ca="1">IFERROR(__xludf.DUMMYFUNCTION("""COMPUTED_VALUE"""),"T")</f>
        <v>T</v>
      </c>
      <c r="CO38" s="20" t="str">
        <f ca="1">IFERROR(__xludf.DUMMYFUNCTION("""COMPUTED_VALUE"""),"T")</f>
        <v>T</v>
      </c>
      <c r="CP38" s="20" t="str">
        <f ca="1">IFERROR(__xludf.DUMMYFUNCTION("""COMPUTED_VALUE"""),"T")</f>
        <v>T</v>
      </c>
      <c r="CQ38" s="20" t="str">
        <f ca="1">IFERROR(__xludf.DUMMYFUNCTION("""COMPUTED_VALUE"""),"T")</f>
        <v>T</v>
      </c>
      <c r="CR38" s="20" t="str">
        <f ca="1">IFERROR(__xludf.DUMMYFUNCTION("""COMPUTED_VALUE"""),"T")</f>
        <v>T</v>
      </c>
      <c r="CS38" s="20" t="str">
        <f ca="1">IFERROR(__xludf.DUMMYFUNCTION("""COMPUTED_VALUE"""),"T")</f>
        <v>T</v>
      </c>
      <c r="CT38" s="20" t="str">
        <f ca="1">IFERROR(__xludf.DUMMYFUNCTION("""COMPUTED_VALUE"""),"T")</f>
        <v>T</v>
      </c>
      <c r="CU38" s="20" t="str">
        <f ca="1">IFERROR(__xludf.DUMMYFUNCTION("""COMPUTED_VALUE"""),"T")</f>
        <v>T</v>
      </c>
      <c r="CV38" s="20" t="str">
        <f ca="1">IFERROR(__xludf.DUMMYFUNCTION("""COMPUTED_VALUE"""),"T")</f>
        <v>T</v>
      </c>
      <c r="CW38" s="20" t="str">
        <f ca="1">IFERROR(__xludf.DUMMYFUNCTION("""COMPUTED_VALUE"""),"T")</f>
        <v>T</v>
      </c>
      <c r="CX38" s="20" t="str">
        <f ca="1">IFERROR(__xludf.DUMMYFUNCTION("""COMPUTED_VALUE"""),"T")</f>
        <v>T</v>
      </c>
      <c r="CY38" s="20" t="str">
        <f ca="1">IFERROR(__xludf.DUMMYFUNCTION("""COMPUTED_VALUE"""),"T")</f>
        <v>T</v>
      </c>
      <c r="CZ38" s="20" t="str">
        <f ca="1">IFERROR(__xludf.DUMMYFUNCTION("""COMPUTED_VALUE"""),"T")</f>
        <v>T</v>
      </c>
      <c r="DA38" s="20" t="str">
        <f ca="1">IFERROR(__xludf.DUMMYFUNCTION("""COMPUTED_VALUE"""),"T")</f>
        <v>T</v>
      </c>
      <c r="DB38" s="20" t="str">
        <f ca="1">IFERROR(__xludf.DUMMYFUNCTION("""COMPUTED_VALUE"""),"T")</f>
        <v>T</v>
      </c>
      <c r="DC38" s="20" t="str">
        <f ca="1">IFERROR(__xludf.DUMMYFUNCTION("""COMPUTED_VALUE"""),"T")</f>
        <v>T</v>
      </c>
      <c r="DD38" s="20" t="str">
        <f ca="1">IFERROR(__xludf.DUMMYFUNCTION("""COMPUTED_VALUE"""),"T")</f>
        <v>T</v>
      </c>
      <c r="DE38" s="20" t="str">
        <f ca="1">IFERROR(__xludf.DUMMYFUNCTION("""COMPUTED_VALUE"""),"T")</f>
        <v>T</v>
      </c>
      <c r="DF38" s="20"/>
      <c r="DG38" s="20"/>
      <c r="DH38" s="20"/>
      <c r="DI38" s="20"/>
      <c r="DJ38" s="20"/>
      <c r="DK38" s="20"/>
      <c r="DL38" s="20"/>
      <c r="DM38" s="20"/>
      <c r="DN38" s="20"/>
      <c r="DO38" s="20"/>
    </row>
    <row r="39" spans="1:119" ht="14">
      <c r="A39" s="3">
        <f t="shared" ca="1" si="0"/>
        <v>8</v>
      </c>
      <c r="B39" s="3" t="str">
        <f ca="1">IFERROR(__xludf.DUMMYFUNCTION("""COMPUTED_VALUE"""),"us-DC")</f>
        <v>us-DC</v>
      </c>
      <c r="C39" s="3" t="str">
        <f ca="1">IFERROR(__xludf.DUMMYFUNCTION("""COMPUTED_VALUE"""),"District of Columbia")</f>
        <v>District of Columbia</v>
      </c>
      <c r="D39" s="5" t="str">
        <f ca="1">IFERROR(__xludf.DUMMYFUNCTION("""COMPUTED_VALUE"""),"T")</f>
        <v>T</v>
      </c>
      <c r="E39" s="5" t="str">
        <f ca="1">IFERROR(__xludf.DUMMYFUNCTION("""COMPUTED_VALUE"""),"T")</f>
        <v>T</v>
      </c>
      <c r="F39" s="5" t="str">
        <f ca="1">IFERROR(__xludf.DUMMYFUNCTION("""COMPUTED_VALUE"""),"T")</f>
        <v>T</v>
      </c>
      <c r="G39" s="5" t="str">
        <f ca="1">IFERROR(__xludf.DUMMYFUNCTION("""COMPUTED_VALUE"""),"E")</f>
        <v>E</v>
      </c>
      <c r="H39" s="5" t="str">
        <f ca="1">IFERROR(__xludf.DUMMYFUNCTION("""COMPUTED_VALUE"""),"T")</f>
        <v>T</v>
      </c>
      <c r="I39" s="5" t="str">
        <f ca="1">IFERROR(__xludf.DUMMYFUNCTION("""COMPUTED_VALUE"""),"T")</f>
        <v>T</v>
      </c>
      <c r="J39" s="5" t="str">
        <f ca="1">IFERROR(__xludf.DUMMYFUNCTION("""COMPUTED_VALUE"""),"T")</f>
        <v>T</v>
      </c>
      <c r="K39" s="5" t="str">
        <f ca="1">IFERROR(__xludf.DUMMYFUNCTION("""COMPUTED_VALUE"""),"T")</f>
        <v>T</v>
      </c>
      <c r="L39" s="5" t="str">
        <f ca="1">IFERROR(__xludf.DUMMYFUNCTION("""COMPUTED_VALUE"""),"T")</f>
        <v>T</v>
      </c>
      <c r="M39" s="5" t="str">
        <f ca="1">IFERROR(__xludf.DUMMYFUNCTION("""COMPUTED_VALUE"""),"T")</f>
        <v>T</v>
      </c>
      <c r="N39" s="5" t="str">
        <f ca="1">IFERROR(__xludf.DUMMYFUNCTION("""COMPUTED_VALUE"""),"T")</f>
        <v>T</v>
      </c>
      <c r="O39" s="5" t="str">
        <f ca="1">IFERROR(__xludf.DUMMYFUNCTION("""COMPUTED_VALUE"""),"T")</f>
        <v>T</v>
      </c>
      <c r="P39" s="5" t="str">
        <f ca="1">IFERROR(__xludf.DUMMYFUNCTION("""COMPUTED_VALUE"""),"T")</f>
        <v>T</v>
      </c>
      <c r="Q39" s="5" t="str">
        <f ca="1">IFERROR(__xludf.DUMMYFUNCTION("""COMPUTED_VALUE"""),"T")</f>
        <v>T</v>
      </c>
      <c r="R39" s="5" t="str">
        <f ca="1">IFERROR(__xludf.DUMMYFUNCTION("""COMPUTED_VALUE"""),"E")</f>
        <v>E</v>
      </c>
      <c r="S39" s="5" t="str">
        <f ca="1">IFERROR(__xludf.DUMMYFUNCTION("""COMPUTED_VALUE"""),"E")</f>
        <v>E</v>
      </c>
      <c r="T39" s="5" t="str">
        <f ca="1">IFERROR(__xludf.DUMMYFUNCTION("""COMPUTED_VALUE"""),"E")</f>
        <v>E</v>
      </c>
      <c r="U39" s="5" t="str">
        <f ca="1">IFERROR(__xludf.DUMMYFUNCTION("""COMPUTED_VALUE"""),"E")</f>
        <v>E</v>
      </c>
      <c r="V39" s="5" t="str">
        <f ca="1">IFERROR(__xludf.DUMMYFUNCTION("""COMPUTED_VALUE"""),"T")</f>
        <v>T</v>
      </c>
      <c r="W39" s="5" t="str">
        <f ca="1">IFERROR(__xludf.DUMMYFUNCTION("""COMPUTED_VALUE"""),"T")</f>
        <v>T</v>
      </c>
      <c r="X39" s="5" t="str">
        <f ca="1">IFERROR(__xludf.DUMMYFUNCTION("""COMPUTED_VALUE"""),"T")</f>
        <v>T</v>
      </c>
      <c r="Y39" s="5" t="str">
        <f ca="1">IFERROR(__xludf.DUMMYFUNCTION("""COMPUTED_VALUE"""),"T")</f>
        <v>T</v>
      </c>
      <c r="Z39" s="5" t="str">
        <f ca="1">IFERROR(__xludf.DUMMYFUNCTION("""COMPUTED_VALUE"""),"T")</f>
        <v>T</v>
      </c>
      <c r="AA39" s="5" t="str">
        <f ca="1">IFERROR(__xludf.DUMMYFUNCTION("""COMPUTED_VALUE"""),"T")</f>
        <v>T</v>
      </c>
      <c r="AB39" s="5" t="str">
        <f ca="1">IFERROR(__xludf.DUMMYFUNCTION("""COMPUTED_VALUE"""),"T")</f>
        <v>T</v>
      </c>
      <c r="AC39" s="5" t="str">
        <f ca="1">IFERROR(__xludf.DUMMYFUNCTION("""COMPUTED_VALUE"""),"T")</f>
        <v>T</v>
      </c>
      <c r="AD39" s="5" t="str">
        <f ca="1">IFERROR(__xludf.DUMMYFUNCTION("""COMPUTED_VALUE"""),"E")</f>
        <v>E</v>
      </c>
      <c r="AE39" s="5" t="str">
        <f ca="1">IFERROR(__xludf.DUMMYFUNCTION("""COMPUTED_VALUE"""),"T")</f>
        <v>T</v>
      </c>
      <c r="AF39" s="5" t="str">
        <f ca="1">IFERROR(__xludf.DUMMYFUNCTION("""COMPUTED_VALUE"""),"T")</f>
        <v>T</v>
      </c>
      <c r="AG39" s="5" t="str">
        <f ca="1">IFERROR(__xludf.DUMMYFUNCTION("""COMPUTED_VALUE"""),"T")</f>
        <v>T</v>
      </c>
      <c r="AH39" s="5" t="str">
        <f ca="1">IFERROR(__xludf.DUMMYFUNCTION("""COMPUTED_VALUE"""),"T")</f>
        <v>T</v>
      </c>
      <c r="AI39" s="5" t="str">
        <f ca="1">IFERROR(__xludf.DUMMYFUNCTION("""COMPUTED_VALUE"""),"T")</f>
        <v>T</v>
      </c>
      <c r="AJ39" s="5" t="str">
        <f ca="1">IFERROR(__xludf.DUMMYFUNCTION("""COMPUTED_VALUE"""),"T")</f>
        <v>T</v>
      </c>
      <c r="AK39" s="5" t="str">
        <f ca="1">IFERROR(__xludf.DUMMYFUNCTION("""COMPUTED_VALUE"""),"T")</f>
        <v>T</v>
      </c>
      <c r="AL39" s="5" t="str">
        <f ca="1">IFERROR(__xludf.DUMMYFUNCTION("""COMPUTED_VALUE"""),"T")</f>
        <v>T</v>
      </c>
      <c r="AM39" s="5" t="str">
        <f ca="1">IFERROR(__xludf.DUMMYFUNCTION("""COMPUTED_VALUE"""),"T")</f>
        <v>T</v>
      </c>
      <c r="AN39" s="5" t="str">
        <f ca="1">IFERROR(__xludf.DUMMYFUNCTION("""COMPUTED_VALUE"""),"T")</f>
        <v>T</v>
      </c>
      <c r="AO39" s="5" t="str">
        <f ca="1">IFERROR(__xludf.DUMMYFUNCTION("""COMPUTED_VALUE"""),"T")</f>
        <v>T</v>
      </c>
      <c r="AP39" s="5" t="str">
        <f ca="1">IFERROR(__xludf.DUMMYFUNCTION("""COMPUTED_VALUE"""),"T")</f>
        <v>T</v>
      </c>
      <c r="AQ39" s="5" t="str">
        <f ca="1">IFERROR(__xludf.DUMMYFUNCTION("""COMPUTED_VALUE"""),"T")</f>
        <v>T</v>
      </c>
      <c r="AR39" s="5" t="str">
        <f ca="1">IFERROR(__xludf.DUMMYFUNCTION("""COMPUTED_VALUE"""),"T")</f>
        <v>T</v>
      </c>
      <c r="AS39" s="5" t="str">
        <f ca="1">IFERROR(__xludf.DUMMYFUNCTION("""COMPUTED_VALUE"""),"T")</f>
        <v>T</v>
      </c>
      <c r="AT39" s="5" t="str">
        <f ca="1">IFERROR(__xludf.DUMMYFUNCTION("""COMPUTED_VALUE"""),"T")</f>
        <v>T</v>
      </c>
      <c r="AU39" s="5" t="str">
        <f ca="1">IFERROR(__xludf.DUMMYFUNCTION("""COMPUTED_VALUE"""),"T")</f>
        <v>T</v>
      </c>
      <c r="AV39" s="5" t="str">
        <f ca="1">IFERROR(__xludf.DUMMYFUNCTION("""COMPUTED_VALUE"""),"T")</f>
        <v>T</v>
      </c>
      <c r="AW39" s="5" t="str">
        <f ca="1">IFERROR(__xludf.DUMMYFUNCTION("""COMPUTED_VALUE"""),"T")</f>
        <v>T</v>
      </c>
      <c r="AX39" s="5" t="str">
        <f ca="1">IFERROR(__xludf.DUMMYFUNCTION("""COMPUTED_VALUE"""),"T")</f>
        <v>T</v>
      </c>
      <c r="AY39" s="5" t="str">
        <f ca="1">IFERROR(__xludf.DUMMYFUNCTION("""COMPUTED_VALUE"""),"T")</f>
        <v>T</v>
      </c>
      <c r="AZ39" s="5" t="str">
        <f ca="1">IFERROR(__xludf.DUMMYFUNCTION("""COMPUTED_VALUE"""),"T")</f>
        <v>T</v>
      </c>
      <c r="BA39" s="5" t="str">
        <f ca="1">IFERROR(__xludf.DUMMYFUNCTION("""COMPUTED_VALUE"""),"T")</f>
        <v>T</v>
      </c>
      <c r="BB39" s="5" t="str">
        <f ca="1">IFERROR(__xludf.DUMMYFUNCTION("""COMPUTED_VALUE"""),"T")</f>
        <v>T</v>
      </c>
      <c r="BC39" s="5" t="str">
        <f ca="1">IFERROR(__xludf.DUMMYFUNCTION("""COMPUTED_VALUE"""),"T")</f>
        <v>T</v>
      </c>
      <c r="BD39" s="5" t="str">
        <f ca="1">IFERROR(__xludf.DUMMYFUNCTION("""COMPUTED_VALUE"""),"T")</f>
        <v>T</v>
      </c>
      <c r="BE39" s="5" t="str">
        <f ca="1">IFERROR(__xludf.DUMMYFUNCTION("""COMPUTED_VALUE"""),"T")</f>
        <v>T</v>
      </c>
      <c r="BF39" s="5" t="str">
        <f ca="1">IFERROR(__xludf.DUMMYFUNCTION("""COMPUTED_VALUE"""),"T")</f>
        <v>T</v>
      </c>
      <c r="BG39" s="5" t="str">
        <f ca="1">IFERROR(__xludf.DUMMYFUNCTION("""COMPUTED_VALUE"""),"T")</f>
        <v>T</v>
      </c>
      <c r="BH39" s="5" t="str">
        <f ca="1">IFERROR(__xludf.DUMMYFUNCTION("""COMPUTED_VALUE"""),"T")</f>
        <v>T</v>
      </c>
      <c r="BI39" s="5" t="str">
        <f ca="1">IFERROR(__xludf.DUMMYFUNCTION("""COMPUTED_VALUE"""),"E")</f>
        <v>E</v>
      </c>
      <c r="BJ39" s="5" t="str">
        <f ca="1">IFERROR(__xludf.DUMMYFUNCTION("""COMPUTED_VALUE"""),"E")</f>
        <v>E</v>
      </c>
      <c r="BK39" s="5" t="str">
        <f ca="1">IFERROR(__xludf.DUMMYFUNCTION("""COMPUTED_VALUE"""),"T")</f>
        <v>T</v>
      </c>
      <c r="BL39" s="5" t="str">
        <f ca="1">IFERROR(__xludf.DUMMYFUNCTION("""COMPUTED_VALUE"""),"T")</f>
        <v>T</v>
      </c>
      <c r="BM39" s="5" t="str">
        <f ca="1">IFERROR(__xludf.DUMMYFUNCTION("""COMPUTED_VALUE"""),"T")</f>
        <v>T</v>
      </c>
      <c r="BN39" s="5" t="str">
        <f ca="1">IFERROR(__xludf.DUMMYFUNCTION("""COMPUTED_VALUE"""),"T")</f>
        <v>T</v>
      </c>
      <c r="BO39" s="5" t="str">
        <f ca="1">IFERROR(__xludf.DUMMYFUNCTION("""COMPUTED_VALUE"""),"T")</f>
        <v>T</v>
      </c>
      <c r="BP39" s="5" t="str">
        <f ca="1">IFERROR(__xludf.DUMMYFUNCTION("""COMPUTED_VALUE"""),"T")</f>
        <v>T</v>
      </c>
      <c r="BQ39" s="5" t="str">
        <f ca="1">IFERROR(__xludf.DUMMYFUNCTION("""COMPUTED_VALUE"""),"T")</f>
        <v>T</v>
      </c>
      <c r="BR39" s="5" t="str">
        <f ca="1">IFERROR(__xludf.DUMMYFUNCTION("""COMPUTED_VALUE"""),"E")</f>
        <v>E</v>
      </c>
      <c r="BS39" s="5" t="str">
        <f ca="1">IFERROR(__xludf.DUMMYFUNCTION("""COMPUTED_VALUE"""),"E")</f>
        <v>E</v>
      </c>
      <c r="BT39" s="5" t="str">
        <f ca="1">IFERROR(__xludf.DUMMYFUNCTION("""COMPUTED_VALUE"""),"E")</f>
        <v>E</v>
      </c>
      <c r="BU39" s="5" t="str">
        <f ca="1">IFERROR(__xludf.DUMMYFUNCTION("""COMPUTED_VALUE"""),"T")</f>
        <v>T</v>
      </c>
      <c r="BV39" s="5" t="str">
        <f ca="1">IFERROR(__xludf.DUMMYFUNCTION("""COMPUTED_VALUE"""),"E")</f>
        <v>E</v>
      </c>
      <c r="BW39" s="5" t="str">
        <f ca="1">IFERROR(__xludf.DUMMYFUNCTION("""COMPUTED_VALUE"""),"E")</f>
        <v>E</v>
      </c>
      <c r="BX39" s="5" t="str">
        <f ca="1">IFERROR(__xludf.DUMMYFUNCTION("""COMPUTED_VALUE"""),"E")</f>
        <v>E</v>
      </c>
      <c r="BY39" s="5" t="str">
        <f ca="1">IFERROR(__xludf.DUMMYFUNCTION("""COMPUTED_VALUE"""),"E")</f>
        <v>E</v>
      </c>
      <c r="BZ39" s="5" t="str">
        <f ca="1">IFERROR(__xludf.DUMMYFUNCTION("""COMPUTED_VALUE"""),"E")</f>
        <v>E</v>
      </c>
      <c r="CA39" s="5" t="str">
        <f ca="1">IFERROR(__xludf.DUMMYFUNCTION("""COMPUTED_VALUE"""),"E")</f>
        <v>E</v>
      </c>
      <c r="CB39" s="5" t="str">
        <f ca="1">IFERROR(__xludf.DUMMYFUNCTION("""COMPUTED_VALUE"""),"E")</f>
        <v>E</v>
      </c>
      <c r="CC39" s="5" t="str">
        <f ca="1">IFERROR(__xludf.DUMMYFUNCTION("""COMPUTED_VALUE"""),"E")</f>
        <v>E</v>
      </c>
      <c r="CD39" s="5" t="str">
        <f ca="1">IFERROR(__xludf.DUMMYFUNCTION("""COMPUTED_VALUE"""),"T")</f>
        <v>T</v>
      </c>
      <c r="CE39" s="5" t="str">
        <f ca="1">IFERROR(__xludf.DUMMYFUNCTION("""COMPUTED_VALUE"""),"T")</f>
        <v>T</v>
      </c>
      <c r="CF39" s="5" t="str">
        <f ca="1">IFERROR(__xludf.DUMMYFUNCTION("""COMPUTED_VALUE"""),"T")</f>
        <v>T</v>
      </c>
      <c r="CG39" s="5" t="str">
        <f ca="1">IFERROR(__xludf.DUMMYFUNCTION("""COMPUTED_VALUE"""),"T")</f>
        <v>T</v>
      </c>
      <c r="CH39" s="5" t="str">
        <f ca="1">IFERROR(__xludf.DUMMYFUNCTION("""COMPUTED_VALUE"""),"T")</f>
        <v>T</v>
      </c>
      <c r="CI39" s="5" t="str">
        <f ca="1">IFERROR(__xludf.DUMMYFUNCTION("""COMPUTED_VALUE"""),"T")</f>
        <v>T</v>
      </c>
      <c r="CJ39" s="5" t="str">
        <f ca="1">IFERROR(__xludf.DUMMYFUNCTION("""COMPUTED_VALUE"""),"T")</f>
        <v>T</v>
      </c>
      <c r="CK39" s="5" t="str">
        <f ca="1">IFERROR(__xludf.DUMMYFUNCTION("""COMPUTED_VALUE"""),"T")</f>
        <v>T</v>
      </c>
      <c r="CL39" s="5" t="str">
        <f ca="1">IFERROR(__xludf.DUMMYFUNCTION("""COMPUTED_VALUE"""),"T")</f>
        <v>T</v>
      </c>
      <c r="CM39" s="5" t="str">
        <f ca="1">IFERROR(__xludf.DUMMYFUNCTION("""COMPUTED_VALUE"""),"T")</f>
        <v>T</v>
      </c>
      <c r="CN39" s="5" t="str">
        <f ca="1">IFERROR(__xludf.DUMMYFUNCTION("""COMPUTED_VALUE"""),"T")</f>
        <v>T</v>
      </c>
      <c r="CO39" s="5" t="str">
        <f ca="1">IFERROR(__xludf.DUMMYFUNCTION("""COMPUTED_VALUE"""),"T")</f>
        <v>T</v>
      </c>
      <c r="CP39" s="5" t="str">
        <f ca="1">IFERROR(__xludf.DUMMYFUNCTION("""COMPUTED_VALUE"""),"T")</f>
        <v>T</v>
      </c>
      <c r="CQ39" s="5" t="str">
        <f ca="1">IFERROR(__xludf.DUMMYFUNCTION("""COMPUTED_VALUE"""),"T")</f>
        <v>T</v>
      </c>
      <c r="CR39" s="5" t="str">
        <f ca="1">IFERROR(__xludf.DUMMYFUNCTION("""COMPUTED_VALUE"""),"T")</f>
        <v>T</v>
      </c>
      <c r="CS39" s="5" t="str">
        <f ca="1">IFERROR(__xludf.DUMMYFUNCTION("""COMPUTED_VALUE"""),"T")</f>
        <v>T</v>
      </c>
      <c r="CT39" s="5" t="str">
        <f ca="1">IFERROR(__xludf.DUMMYFUNCTION("""COMPUTED_VALUE"""),"T")</f>
        <v>T</v>
      </c>
      <c r="CU39" s="5" t="str">
        <f ca="1">IFERROR(__xludf.DUMMYFUNCTION("""COMPUTED_VALUE"""),"T")</f>
        <v>T</v>
      </c>
      <c r="CV39" s="5" t="str">
        <f ca="1">IFERROR(__xludf.DUMMYFUNCTION("""COMPUTED_VALUE"""),"T")</f>
        <v>T</v>
      </c>
      <c r="CW39" s="5" t="str">
        <f ca="1">IFERROR(__xludf.DUMMYFUNCTION("""COMPUTED_VALUE"""),"T")</f>
        <v>T</v>
      </c>
      <c r="CX39" s="5" t="str">
        <f ca="1">IFERROR(__xludf.DUMMYFUNCTION("""COMPUTED_VALUE"""),"T")</f>
        <v>T</v>
      </c>
      <c r="CY39" s="5" t="str">
        <f ca="1">IFERROR(__xludf.DUMMYFUNCTION("""COMPUTED_VALUE"""),"T")</f>
        <v>T</v>
      </c>
      <c r="CZ39" s="5" t="str">
        <f ca="1">IFERROR(__xludf.DUMMYFUNCTION("""COMPUTED_VALUE"""),"T")</f>
        <v>T</v>
      </c>
      <c r="DA39" s="5" t="str">
        <f ca="1">IFERROR(__xludf.DUMMYFUNCTION("""COMPUTED_VALUE"""),"T")</f>
        <v>T</v>
      </c>
      <c r="DB39" s="5" t="str">
        <f ca="1">IFERROR(__xludf.DUMMYFUNCTION("""COMPUTED_VALUE"""),"T")</f>
        <v>T</v>
      </c>
      <c r="DC39" s="5" t="str">
        <f ca="1">IFERROR(__xludf.DUMMYFUNCTION("""COMPUTED_VALUE"""),"T")</f>
        <v>T</v>
      </c>
      <c r="DD39" s="5" t="str">
        <f ca="1">IFERROR(__xludf.DUMMYFUNCTION("""COMPUTED_VALUE"""),"T")</f>
        <v>T</v>
      </c>
      <c r="DE39" s="5" t="str">
        <f ca="1">IFERROR(__xludf.DUMMYFUNCTION("""COMPUTED_VALUE"""),"T")</f>
        <v>T</v>
      </c>
      <c r="DF39" s="5"/>
      <c r="DG39" s="5"/>
      <c r="DH39" s="5"/>
      <c r="DI39" s="5"/>
      <c r="DJ39" s="5"/>
      <c r="DK39" s="5"/>
      <c r="DL39" s="5"/>
      <c r="DM39" s="5"/>
      <c r="DN39" s="5"/>
      <c r="DO39" s="5"/>
    </row>
    <row r="40" spans="1:119" ht="14">
      <c r="A40" s="3">
        <f t="shared" ca="1" si="0"/>
        <v>9</v>
      </c>
      <c r="B40" s="3" t="str">
        <f ca="1">IFERROR(__xludf.DUMMYFUNCTION("""COMPUTED_VALUE"""),"us-DE")</f>
        <v>us-DE</v>
      </c>
      <c r="C40" s="3" t="str">
        <f ca="1">IFERROR(__xludf.DUMMYFUNCTION("""COMPUTED_VALUE"""),"Delaware")</f>
        <v>Delaware</v>
      </c>
      <c r="D40" s="5" t="str">
        <f ca="1">IFERROR(__xludf.DUMMYFUNCTION("""COMPUTED_VALUE"""),"E")</f>
        <v>E</v>
      </c>
      <c r="E40" s="5" t="str">
        <f ca="1">IFERROR(__xludf.DUMMYFUNCTION("""COMPUTED_VALUE"""),"E")</f>
        <v>E</v>
      </c>
      <c r="F40" s="5" t="str">
        <f ca="1">IFERROR(__xludf.DUMMYFUNCTION("""COMPUTED_VALUE"""),"E")</f>
        <v>E</v>
      </c>
      <c r="G40" s="5" t="str">
        <f ca="1">IFERROR(__xludf.DUMMYFUNCTION("""COMPUTED_VALUE"""),"E")</f>
        <v>E</v>
      </c>
      <c r="H40" s="5" t="str">
        <f ca="1">IFERROR(__xludf.DUMMYFUNCTION("""COMPUTED_VALUE"""),"E")</f>
        <v>E</v>
      </c>
      <c r="I40" s="5" t="str">
        <f ca="1">IFERROR(__xludf.DUMMYFUNCTION("""COMPUTED_VALUE"""),"E")</f>
        <v>E</v>
      </c>
      <c r="J40" s="5" t="str">
        <f ca="1">IFERROR(__xludf.DUMMYFUNCTION("""COMPUTED_VALUE"""),"E")</f>
        <v>E</v>
      </c>
      <c r="K40" s="5" t="str">
        <f ca="1">IFERROR(__xludf.DUMMYFUNCTION("""COMPUTED_VALUE"""),"E")</f>
        <v>E</v>
      </c>
      <c r="L40" s="5" t="str">
        <f ca="1">IFERROR(__xludf.DUMMYFUNCTION("""COMPUTED_VALUE"""),"E")</f>
        <v>E</v>
      </c>
      <c r="M40" s="5" t="str">
        <f ca="1">IFERROR(__xludf.DUMMYFUNCTION("""COMPUTED_VALUE"""),"E")</f>
        <v>E</v>
      </c>
      <c r="N40" s="5" t="str">
        <f ca="1">IFERROR(__xludf.DUMMYFUNCTION("""COMPUTED_VALUE"""),"E")</f>
        <v>E</v>
      </c>
      <c r="O40" s="5" t="str">
        <f ca="1">IFERROR(__xludf.DUMMYFUNCTION("""COMPUTED_VALUE"""),"E")</f>
        <v>E</v>
      </c>
      <c r="P40" s="5" t="str">
        <f ca="1">IFERROR(__xludf.DUMMYFUNCTION("""COMPUTED_VALUE"""),"E")</f>
        <v>E</v>
      </c>
      <c r="Q40" s="5" t="str">
        <f ca="1">IFERROR(__xludf.DUMMYFUNCTION("""COMPUTED_VALUE"""),"E")</f>
        <v>E</v>
      </c>
      <c r="R40" s="5" t="str">
        <f ca="1">IFERROR(__xludf.DUMMYFUNCTION("""COMPUTED_VALUE"""),"E")</f>
        <v>E</v>
      </c>
      <c r="S40" s="5" t="str">
        <f ca="1">IFERROR(__xludf.DUMMYFUNCTION("""COMPUTED_VALUE"""),"E")</f>
        <v>E</v>
      </c>
      <c r="T40" s="5" t="str">
        <f ca="1">IFERROR(__xludf.DUMMYFUNCTION("""COMPUTED_VALUE"""),"E")</f>
        <v>E</v>
      </c>
      <c r="U40" s="5" t="str">
        <f ca="1">IFERROR(__xludf.DUMMYFUNCTION("""COMPUTED_VALUE"""),"E")</f>
        <v>E</v>
      </c>
      <c r="V40" s="5" t="str">
        <f ca="1">IFERROR(__xludf.DUMMYFUNCTION("""COMPUTED_VALUE"""),"E")</f>
        <v>E</v>
      </c>
      <c r="W40" s="5" t="str">
        <f ca="1">IFERROR(__xludf.DUMMYFUNCTION("""COMPUTED_VALUE"""),"E")</f>
        <v>E</v>
      </c>
      <c r="X40" s="5" t="str">
        <f ca="1">IFERROR(__xludf.DUMMYFUNCTION("""COMPUTED_VALUE"""),"E")</f>
        <v>E</v>
      </c>
      <c r="Y40" s="5" t="str">
        <f ca="1">IFERROR(__xludf.DUMMYFUNCTION("""COMPUTED_VALUE"""),"E")</f>
        <v>E</v>
      </c>
      <c r="Z40" s="5" t="str">
        <f ca="1">IFERROR(__xludf.DUMMYFUNCTION("""COMPUTED_VALUE"""),"E")</f>
        <v>E</v>
      </c>
      <c r="AA40" s="5" t="str">
        <f ca="1">IFERROR(__xludf.DUMMYFUNCTION("""COMPUTED_VALUE"""),"E")</f>
        <v>E</v>
      </c>
      <c r="AB40" s="5" t="str">
        <f ca="1">IFERROR(__xludf.DUMMYFUNCTION("""COMPUTED_VALUE"""),"E")</f>
        <v>E</v>
      </c>
      <c r="AC40" s="5" t="str">
        <f ca="1">IFERROR(__xludf.DUMMYFUNCTION("""COMPUTED_VALUE"""),"E")</f>
        <v>E</v>
      </c>
      <c r="AD40" s="5" t="str">
        <f ca="1">IFERROR(__xludf.DUMMYFUNCTION("""COMPUTED_VALUE"""),"E")</f>
        <v>E</v>
      </c>
      <c r="AE40" s="5" t="str">
        <f ca="1">IFERROR(__xludf.DUMMYFUNCTION("""COMPUTED_VALUE"""),"E")</f>
        <v>E</v>
      </c>
      <c r="AF40" s="5" t="str">
        <f ca="1">IFERROR(__xludf.DUMMYFUNCTION("""COMPUTED_VALUE"""),"E")</f>
        <v>E</v>
      </c>
      <c r="AG40" s="5" t="str">
        <f ca="1">IFERROR(__xludf.DUMMYFUNCTION("""COMPUTED_VALUE"""),"E")</f>
        <v>E</v>
      </c>
      <c r="AH40" s="5" t="str">
        <f ca="1">IFERROR(__xludf.DUMMYFUNCTION("""COMPUTED_VALUE"""),"E")</f>
        <v>E</v>
      </c>
      <c r="AI40" s="5" t="str">
        <f ca="1">IFERROR(__xludf.DUMMYFUNCTION("""COMPUTED_VALUE"""),"E")</f>
        <v>E</v>
      </c>
      <c r="AJ40" s="5" t="str">
        <f ca="1">IFERROR(__xludf.DUMMYFUNCTION("""COMPUTED_VALUE"""),"E")</f>
        <v>E</v>
      </c>
      <c r="AK40" s="5" t="str">
        <f ca="1">IFERROR(__xludf.DUMMYFUNCTION("""COMPUTED_VALUE"""),"E")</f>
        <v>E</v>
      </c>
      <c r="AL40" s="5" t="str">
        <f ca="1">IFERROR(__xludf.DUMMYFUNCTION("""COMPUTED_VALUE"""),"E")</f>
        <v>E</v>
      </c>
      <c r="AM40" s="5" t="str">
        <f ca="1">IFERROR(__xludf.DUMMYFUNCTION("""COMPUTED_VALUE"""),"E")</f>
        <v>E</v>
      </c>
      <c r="AN40" s="5" t="str">
        <f ca="1">IFERROR(__xludf.DUMMYFUNCTION("""COMPUTED_VALUE"""),"E")</f>
        <v>E</v>
      </c>
      <c r="AO40" s="5" t="str">
        <f ca="1">IFERROR(__xludf.DUMMYFUNCTION("""COMPUTED_VALUE"""),"E")</f>
        <v>E</v>
      </c>
      <c r="AP40" s="5" t="str">
        <f ca="1">IFERROR(__xludf.DUMMYFUNCTION("""COMPUTED_VALUE"""),"E")</f>
        <v>E</v>
      </c>
      <c r="AQ40" s="5" t="str">
        <f ca="1">IFERROR(__xludf.DUMMYFUNCTION("""COMPUTED_VALUE"""),"E")</f>
        <v>E</v>
      </c>
      <c r="AR40" s="5" t="str">
        <f ca="1">IFERROR(__xludf.DUMMYFUNCTION("""COMPUTED_VALUE"""),"E")</f>
        <v>E</v>
      </c>
      <c r="AS40" s="5" t="str">
        <f ca="1">IFERROR(__xludf.DUMMYFUNCTION("""COMPUTED_VALUE"""),"E")</f>
        <v>E</v>
      </c>
      <c r="AT40" s="5" t="str">
        <f ca="1">IFERROR(__xludf.DUMMYFUNCTION("""COMPUTED_VALUE"""),"E")</f>
        <v>E</v>
      </c>
      <c r="AU40" s="5" t="str">
        <f ca="1">IFERROR(__xludf.DUMMYFUNCTION("""COMPUTED_VALUE"""),"E")</f>
        <v>E</v>
      </c>
      <c r="AV40" s="5" t="str">
        <f ca="1">IFERROR(__xludf.DUMMYFUNCTION("""COMPUTED_VALUE"""),"E")</f>
        <v>E</v>
      </c>
      <c r="AW40" s="5" t="str">
        <f ca="1">IFERROR(__xludf.DUMMYFUNCTION("""COMPUTED_VALUE"""),"E")</f>
        <v>E</v>
      </c>
      <c r="AX40" s="5" t="str">
        <f ca="1">IFERROR(__xludf.DUMMYFUNCTION("""COMPUTED_VALUE"""),"E")</f>
        <v>E</v>
      </c>
      <c r="AY40" s="5" t="str">
        <f ca="1">IFERROR(__xludf.DUMMYFUNCTION("""COMPUTED_VALUE"""),"E")</f>
        <v>E</v>
      </c>
      <c r="AZ40" s="5" t="str">
        <f ca="1">IFERROR(__xludf.DUMMYFUNCTION("""COMPUTED_VALUE"""),"E")</f>
        <v>E</v>
      </c>
      <c r="BA40" s="5" t="str">
        <f ca="1">IFERROR(__xludf.DUMMYFUNCTION("""COMPUTED_VALUE"""),"E")</f>
        <v>E</v>
      </c>
      <c r="BB40" s="5" t="str">
        <f ca="1">IFERROR(__xludf.DUMMYFUNCTION("""COMPUTED_VALUE"""),"E")</f>
        <v>E</v>
      </c>
      <c r="BC40" s="5" t="str">
        <f ca="1">IFERROR(__xludf.DUMMYFUNCTION("""COMPUTED_VALUE"""),"E")</f>
        <v>E</v>
      </c>
      <c r="BD40" s="5" t="str">
        <f ca="1">IFERROR(__xludf.DUMMYFUNCTION("""COMPUTED_VALUE"""),"E")</f>
        <v>E</v>
      </c>
      <c r="BE40" s="5" t="str">
        <f ca="1">IFERROR(__xludf.DUMMYFUNCTION("""COMPUTED_VALUE"""),"E")</f>
        <v>E</v>
      </c>
      <c r="BF40" s="5" t="str">
        <f ca="1">IFERROR(__xludf.DUMMYFUNCTION("""COMPUTED_VALUE"""),"E")</f>
        <v>E</v>
      </c>
      <c r="BG40" s="5" t="str">
        <f ca="1">IFERROR(__xludf.DUMMYFUNCTION("""COMPUTED_VALUE"""),"E")</f>
        <v>E</v>
      </c>
      <c r="BH40" s="5" t="str">
        <f ca="1">IFERROR(__xludf.DUMMYFUNCTION("""COMPUTED_VALUE"""),"E")</f>
        <v>E</v>
      </c>
      <c r="BI40" s="5" t="str">
        <f ca="1">IFERROR(__xludf.DUMMYFUNCTION("""COMPUTED_VALUE"""),"E")</f>
        <v>E</v>
      </c>
      <c r="BJ40" s="5" t="str">
        <f ca="1">IFERROR(__xludf.DUMMYFUNCTION("""COMPUTED_VALUE"""),"E")</f>
        <v>E</v>
      </c>
      <c r="BK40" s="5" t="str">
        <f ca="1">IFERROR(__xludf.DUMMYFUNCTION("""COMPUTED_VALUE"""),"E")</f>
        <v>E</v>
      </c>
      <c r="BL40" s="5" t="str">
        <f ca="1">IFERROR(__xludf.DUMMYFUNCTION("""COMPUTED_VALUE"""),"E")</f>
        <v>E</v>
      </c>
      <c r="BM40" s="5" t="str">
        <f ca="1">IFERROR(__xludf.DUMMYFUNCTION("""COMPUTED_VALUE"""),"E")</f>
        <v>E</v>
      </c>
      <c r="BN40" s="5" t="str">
        <f ca="1">IFERROR(__xludf.DUMMYFUNCTION("""COMPUTED_VALUE"""),"E")</f>
        <v>E</v>
      </c>
      <c r="BO40" s="5" t="str">
        <f ca="1">IFERROR(__xludf.DUMMYFUNCTION("""COMPUTED_VALUE"""),"E")</f>
        <v>E</v>
      </c>
      <c r="BP40" s="5" t="str">
        <f ca="1">IFERROR(__xludf.DUMMYFUNCTION("""COMPUTED_VALUE"""),"E")</f>
        <v>E</v>
      </c>
      <c r="BQ40" s="5" t="str">
        <f ca="1">IFERROR(__xludf.DUMMYFUNCTION("""COMPUTED_VALUE"""),"E")</f>
        <v>E</v>
      </c>
      <c r="BR40" s="5" t="str">
        <f ca="1">IFERROR(__xludf.DUMMYFUNCTION("""COMPUTED_VALUE"""),"E")</f>
        <v>E</v>
      </c>
      <c r="BS40" s="5" t="str">
        <f ca="1">IFERROR(__xludf.DUMMYFUNCTION("""COMPUTED_VALUE"""),"E")</f>
        <v>E</v>
      </c>
      <c r="BT40" s="5" t="str">
        <f ca="1">IFERROR(__xludf.DUMMYFUNCTION("""COMPUTED_VALUE"""),"E")</f>
        <v>E</v>
      </c>
      <c r="BU40" s="5" t="str">
        <f ca="1">IFERROR(__xludf.DUMMYFUNCTION("""COMPUTED_VALUE"""),"E")</f>
        <v>E</v>
      </c>
      <c r="BV40" s="5" t="str">
        <f ca="1">IFERROR(__xludf.DUMMYFUNCTION("""COMPUTED_VALUE"""),"E")</f>
        <v>E</v>
      </c>
      <c r="BW40" s="5" t="str">
        <f ca="1">IFERROR(__xludf.DUMMYFUNCTION("""COMPUTED_VALUE"""),"E")</f>
        <v>E</v>
      </c>
      <c r="BX40" s="5" t="str">
        <f ca="1">IFERROR(__xludf.DUMMYFUNCTION("""COMPUTED_VALUE"""),"E")</f>
        <v>E</v>
      </c>
      <c r="BY40" s="5" t="str">
        <f ca="1">IFERROR(__xludf.DUMMYFUNCTION("""COMPUTED_VALUE"""),"E")</f>
        <v>E</v>
      </c>
      <c r="BZ40" s="5" t="str">
        <f ca="1">IFERROR(__xludf.DUMMYFUNCTION("""COMPUTED_VALUE"""),"E")</f>
        <v>E</v>
      </c>
      <c r="CA40" s="5" t="str">
        <f ca="1">IFERROR(__xludf.DUMMYFUNCTION("""COMPUTED_VALUE"""),"E")</f>
        <v>E</v>
      </c>
      <c r="CB40" s="5" t="str">
        <f ca="1">IFERROR(__xludf.DUMMYFUNCTION("""COMPUTED_VALUE"""),"E")</f>
        <v>E</v>
      </c>
      <c r="CC40" s="5" t="str">
        <f ca="1">IFERROR(__xludf.DUMMYFUNCTION("""COMPUTED_VALUE"""),"E")</f>
        <v>E</v>
      </c>
      <c r="CD40" s="5" t="str">
        <f ca="1">IFERROR(__xludf.DUMMYFUNCTION("""COMPUTED_VALUE"""),"E")</f>
        <v>E</v>
      </c>
      <c r="CE40" s="5" t="str">
        <f ca="1">IFERROR(__xludf.DUMMYFUNCTION("""COMPUTED_VALUE"""),"E")</f>
        <v>E</v>
      </c>
      <c r="CF40" s="5" t="str">
        <f ca="1">IFERROR(__xludf.DUMMYFUNCTION("""COMPUTED_VALUE"""),"E")</f>
        <v>E</v>
      </c>
      <c r="CG40" s="5" t="str">
        <f ca="1">IFERROR(__xludf.DUMMYFUNCTION("""COMPUTED_VALUE"""),"E")</f>
        <v>E</v>
      </c>
      <c r="CH40" s="5" t="str">
        <f ca="1">IFERROR(__xludf.DUMMYFUNCTION("""COMPUTED_VALUE"""),"E")</f>
        <v>E</v>
      </c>
      <c r="CI40" s="5" t="str">
        <f ca="1">IFERROR(__xludf.DUMMYFUNCTION("""COMPUTED_VALUE"""),"E")</f>
        <v>E</v>
      </c>
      <c r="CJ40" s="5" t="str">
        <f ca="1">IFERROR(__xludf.DUMMYFUNCTION("""COMPUTED_VALUE"""),"E")</f>
        <v>E</v>
      </c>
      <c r="CK40" s="5" t="str">
        <f ca="1">IFERROR(__xludf.DUMMYFUNCTION("""COMPUTED_VALUE"""),"E")</f>
        <v>E</v>
      </c>
      <c r="CL40" s="5" t="str">
        <f ca="1">IFERROR(__xludf.DUMMYFUNCTION("""COMPUTED_VALUE"""),"E")</f>
        <v>E</v>
      </c>
      <c r="CM40" s="5" t="str">
        <f ca="1">IFERROR(__xludf.DUMMYFUNCTION("""COMPUTED_VALUE"""),"E")</f>
        <v>E</v>
      </c>
      <c r="CN40" s="5" t="str">
        <f ca="1">IFERROR(__xludf.DUMMYFUNCTION("""COMPUTED_VALUE"""),"E")</f>
        <v>E</v>
      </c>
      <c r="CO40" s="5" t="str">
        <f ca="1">IFERROR(__xludf.DUMMYFUNCTION("""COMPUTED_VALUE"""),"E")</f>
        <v>E</v>
      </c>
      <c r="CP40" s="5" t="str">
        <f ca="1">IFERROR(__xludf.DUMMYFUNCTION("""COMPUTED_VALUE"""),"E")</f>
        <v>E</v>
      </c>
      <c r="CQ40" s="5" t="str">
        <f ca="1">IFERROR(__xludf.DUMMYFUNCTION("""COMPUTED_VALUE"""),"E")</f>
        <v>E</v>
      </c>
      <c r="CR40" s="5" t="str">
        <f ca="1">IFERROR(__xludf.DUMMYFUNCTION("""COMPUTED_VALUE"""),"E")</f>
        <v>E</v>
      </c>
      <c r="CS40" s="5" t="str">
        <f ca="1">IFERROR(__xludf.DUMMYFUNCTION("""COMPUTED_VALUE"""),"E")</f>
        <v>E</v>
      </c>
      <c r="CT40" s="5" t="str">
        <f ca="1">IFERROR(__xludf.DUMMYFUNCTION("""COMPUTED_VALUE"""),"E")</f>
        <v>E</v>
      </c>
      <c r="CU40" s="5" t="str">
        <f ca="1">IFERROR(__xludf.DUMMYFUNCTION("""COMPUTED_VALUE"""),"E")</f>
        <v>E</v>
      </c>
      <c r="CV40" s="5" t="str">
        <f ca="1">IFERROR(__xludf.DUMMYFUNCTION("""COMPUTED_VALUE"""),"E")</f>
        <v>E</v>
      </c>
      <c r="CW40" s="5" t="str">
        <f ca="1">IFERROR(__xludf.DUMMYFUNCTION("""COMPUTED_VALUE"""),"E")</f>
        <v>E</v>
      </c>
      <c r="CX40" s="5" t="str">
        <f ca="1">IFERROR(__xludf.DUMMYFUNCTION("""COMPUTED_VALUE"""),"E")</f>
        <v>E</v>
      </c>
      <c r="CY40" s="5" t="str">
        <f ca="1">IFERROR(__xludf.DUMMYFUNCTION("""COMPUTED_VALUE"""),"E")</f>
        <v>E</v>
      </c>
      <c r="CZ40" s="5" t="str">
        <f ca="1">IFERROR(__xludf.DUMMYFUNCTION("""COMPUTED_VALUE"""),"E")</f>
        <v>E</v>
      </c>
      <c r="DA40" s="5" t="str">
        <f ca="1">IFERROR(__xludf.DUMMYFUNCTION("""COMPUTED_VALUE"""),"E")</f>
        <v>E</v>
      </c>
      <c r="DB40" s="5" t="str">
        <f ca="1">IFERROR(__xludf.DUMMYFUNCTION("""COMPUTED_VALUE"""),"E")</f>
        <v>E</v>
      </c>
      <c r="DC40" s="5" t="str">
        <f ca="1">IFERROR(__xludf.DUMMYFUNCTION("""COMPUTED_VALUE"""),"E")</f>
        <v>E</v>
      </c>
      <c r="DD40" s="5" t="str">
        <f ca="1">IFERROR(__xludf.DUMMYFUNCTION("""COMPUTED_VALUE"""),"E")</f>
        <v>E</v>
      </c>
      <c r="DE40" s="5" t="str">
        <f ca="1">IFERROR(__xludf.DUMMYFUNCTION("""COMPUTED_VALUE"""),"E")</f>
        <v>E</v>
      </c>
      <c r="DF40" s="5"/>
      <c r="DG40" s="5"/>
      <c r="DH40" s="5"/>
      <c r="DI40" s="5"/>
      <c r="DJ40" s="5"/>
      <c r="DK40" s="5"/>
      <c r="DL40" s="5"/>
      <c r="DM40" s="5"/>
      <c r="DN40" s="5"/>
      <c r="DO40" s="5"/>
    </row>
    <row r="41" spans="1:119" ht="14">
      <c r="A41" s="3">
        <f t="shared" ca="1" si="0"/>
        <v>10</v>
      </c>
      <c r="B41" s="3" t="str">
        <f ca="1">IFERROR(__xludf.DUMMYFUNCTION("""COMPUTED_VALUE"""),"us-FL")</f>
        <v>us-FL</v>
      </c>
      <c r="C41" s="3" t="str">
        <f ca="1">IFERROR(__xludf.DUMMYFUNCTION("""COMPUTED_VALUE"""),"Florida")</f>
        <v>Florida</v>
      </c>
      <c r="D41" s="5" t="str">
        <f ca="1">IFERROR(__xludf.DUMMYFUNCTION("""COMPUTED_VALUE"""),"E")</f>
        <v>E</v>
      </c>
      <c r="E41" s="5" t="str">
        <f ca="1">IFERROR(__xludf.DUMMYFUNCTION("""COMPUTED_VALUE"""),"E")</f>
        <v>E</v>
      </c>
      <c r="F41" s="5" t="str">
        <f ca="1">IFERROR(__xludf.DUMMYFUNCTION("""COMPUTED_VALUE"""),"E")</f>
        <v>E</v>
      </c>
      <c r="G41" s="5" t="str">
        <f ca="1">IFERROR(__xludf.DUMMYFUNCTION("""COMPUTED_VALUE"""),"E")</f>
        <v>E</v>
      </c>
      <c r="H41" s="5" t="str">
        <f ca="1">IFERROR(__xludf.DUMMYFUNCTION("""COMPUTED_VALUE"""),"E")</f>
        <v>E</v>
      </c>
      <c r="I41" s="5" t="str">
        <f ca="1">IFERROR(__xludf.DUMMYFUNCTION("""COMPUTED_VALUE"""),"E")</f>
        <v>E</v>
      </c>
      <c r="J41" s="5" t="str">
        <f ca="1">IFERROR(__xludf.DUMMYFUNCTION("""COMPUTED_VALUE"""),"E")</f>
        <v>E</v>
      </c>
      <c r="K41" s="5" t="str">
        <f ca="1">IFERROR(__xludf.DUMMYFUNCTION("""COMPUTED_VALUE"""),"E")</f>
        <v>E</v>
      </c>
      <c r="L41" s="5" t="str">
        <f ca="1">IFERROR(__xludf.DUMMYFUNCTION("""COMPUTED_VALUE"""),"E")</f>
        <v>E</v>
      </c>
      <c r="M41" s="5" t="str">
        <f ca="1">IFERROR(__xludf.DUMMYFUNCTION("""COMPUTED_VALUE"""),"E")</f>
        <v>E</v>
      </c>
      <c r="N41" s="5" t="str">
        <f ca="1">IFERROR(__xludf.DUMMYFUNCTION("""COMPUTED_VALUE"""),"E")</f>
        <v>E</v>
      </c>
      <c r="O41" s="5" t="str">
        <f ca="1">IFERROR(__xludf.DUMMYFUNCTION("""COMPUTED_VALUE"""),"E")</f>
        <v>E</v>
      </c>
      <c r="P41" s="5" t="str">
        <f ca="1">IFERROR(__xludf.DUMMYFUNCTION("""COMPUTED_VALUE"""),"E")</f>
        <v>E</v>
      </c>
      <c r="Q41" s="5" t="str">
        <f ca="1">IFERROR(__xludf.DUMMYFUNCTION("""COMPUTED_VALUE"""),"E")</f>
        <v>E</v>
      </c>
      <c r="R41" s="5" t="str">
        <f ca="1">IFERROR(__xludf.DUMMYFUNCTION("""COMPUTED_VALUE"""),"E")</f>
        <v>E</v>
      </c>
      <c r="S41" s="5" t="str">
        <f ca="1">IFERROR(__xludf.DUMMYFUNCTION("""COMPUTED_VALUE"""),"E")</f>
        <v>E</v>
      </c>
      <c r="T41" s="5" t="str">
        <f ca="1">IFERROR(__xludf.DUMMYFUNCTION("""COMPUTED_VALUE"""),"E")</f>
        <v>E</v>
      </c>
      <c r="U41" s="5" t="str">
        <f ca="1">IFERROR(__xludf.DUMMYFUNCTION("""COMPUTED_VALUE"""),"E")</f>
        <v>E</v>
      </c>
      <c r="V41" s="5" t="str">
        <f ca="1">IFERROR(__xludf.DUMMYFUNCTION("""COMPUTED_VALUE"""),"E")</f>
        <v>E</v>
      </c>
      <c r="W41" s="5" t="str">
        <f ca="1">IFERROR(__xludf.DUMMYFUNCTION("""COMPUTED_VALUE"""),"E")</f>
        <v>E</v>
      </c>
      <c r="X41" s="5" t="str">
        <f ca="1">IFERROR(__xludf.DUMMYFUNCTION("""COMPUTED_VALUE"""),"E")</f>
        <v>E</v>
      </c>
      <c r="Y41" s="5" t="str">
        <f ca="1">IFERROR(__xludf.DUMMYFUNCTION("""COMPUTED_VALUE"""),"E")</f>
        <v>E</v>
      </c>
      <c r="Z41" s="5" t="str">
        <f ca="1">IFERROR(__xludf.DUMMYFUNCTION("""COMPUTED_VALUE"""),"E")</f>
        <v>E</v>
      </c>
      <c r="AA41" s="5" t="str">
        <f ca="1">IFERROR(__xludf.DUMMYFUNCTION("""COMPUTED_VALUE"""),"E")</f>
        <v>E</v>
      </c>
      <c r="AB41" s="5" t="str">
        <f ca="1">IFERROR(__xludf.DUMMYFUNCTION("""COMPUTED_VALUE"""),"E")</f>
        <v>E</v>
      </c>
      <c r="AC41" s="5" t="str">
        <f ca="1">IFERROR(__xludf.DUMMYFUNCTION("""COMPUTED_VALUE"""),"E")</f>
        <v>E</v>
      </c>
      <c r="AD41" s="5" t="str">
        <f ca="1">IFERROR(__xludf.DUMMYFUNCTION("""COMPUTED_VALUE"""),"E")</f>
        <v>E</v>
      </c>
      <c r="AE41" s="5" t="str">
        <f ca="1">IFERROR(__xludf.DUMMYFUNCTION("""COMPUTED_VALUE"""),"E")</f>
        <v>E</v>
      </c>
      <c r="AF41" s="5" t="str">
        <f ca="1">IFERROR(__xludf.DUMMYFUNCTION("""COMPUTED_VALUE"""),"E")</f>
        <v>E</v>
      </c>
      <c r="AG41" s="5" t="str">
        <f ca="1">IFERROR(__xludf.DUMMYFUNCTION("""COMPUTED_VALUE"""),"E")</f>
        <v>E</v>
      </c>
      <c r="AH41" s="5" t="str">
        <f ca="1">IFERROR(__xludf.DUMMYFUNCTION("""COMPUTED_VALUE"""),"E")</f>
        <v>E</v>
      </c>
      <c r="AI41" s="5" t="str">
        <f ca="1">IFERROR(__xludf.DUMMYFUNCTION("""COMPUTED_VALUE"""),"E")</f>
        <v>E</v>
      </c>
      <c r="AJ41" s="5" t="str">
        <f ca="1">IFERROR(__xludf.DUMMYFUNCTION("""COMPUTED_VALUE"""),"E")</f>
        <v>E</v>
      </c>
      <c r="AK41" s="5" t="str">
        <f ca="1">IFERROR(__xludf.DUMMYFUNCTION("""COMPUTED_VALUE"""),"E")</f>
        <v>E</v>
      </c>
      <c r="AL41" s="5" t="str">
        <f ca="1">IFERROR(__xludf.DUMMYFUNCTION("""COMPUTED_VALUE"""),"E")</f>
        <v>E</v>
      </c>
      <c r="AM41" s="5" t="str">
        <f ca="1">IFERROR(__xludf.DUMMYFUNCTION("""COMPUTED_VALUE"""),"E")</f>
        <v>E</v>
      </c>
      <c r="AN41" s="5" t="str">
        <f ca="1">IFERROR(__xludf.DUMMYFUNCTION("""COMPUTED_VALUE"""),"E")</f>
        <v>E</v>
      </c>
      <c r="AO41" s="5" t="str">
        <f ca="1">IFERROR(__xludf.DUMMYFUNCTION("""COMPUTED_VALUE"""),"E")</f>
        <v>E</v>
      </c>
      <c r="AP41" s="5" t="str">
        <f ca="1">IFERROR(__xludf.DUMMYFUNCTION("""COMPUTED_VALUE"""),"E")</f>
        <v>E</v>
      </c>
      <c r="AQ41" s="5" t="str">
        <f ca="1">IFERROR(__xludf.DUMMYFUNCTION("""COMPUTED_VALUE"""),"E")</f>
        <v>E</v>
      </c>
      <c r="AR41" s="5" t="str">
        <f ca="1">IFERROR(__xludf.DUMMYFUNCTION("""COMPUTED_VALUE"""),"E")</f>
        <v>E</v>
      </c>
      <c r="AS41" s="5" t="str">
        <f ca="1">IFERROR(__xludf.DUMMYFUNCTION("""COMPUTED_VALUE"""),"E")</f>
        <v>E</v>
      </c>
      <c r="AT41" s="5" t="str">
        <f ca="1">IFERROR(__xludf.DUMMYFUNCTION("""COMPUTED_VALUE"""),"E")</f>
        <v>E</v>
      </c>
      <c r="AU41" s="5" t="str">
        <f ca="1">IFERROR(__xludf.DUMMYFUNCTION("""COMPUTED_VALUE"""),"E")</f>
        <v>E</v>
      </c>
      <c r="AV41" s="5" t="str">
        <f ca="1">IFERROR(__xludf.DUMMYFUNCTION("""COMPUTED_VALUE"""),"E")</f>
        <v>E</v>
      </c>
      <c r="AW41" s="5" t="str">
        <f ca="1">IFERROR(__xludf.DUMMYFUNCTION("""COMPUTED_VALUE"""),"E")</f>
        <v>E</v>
      </c>
      <c r="AX41" s="5" t="str">
        <f ca="1">IFERROR(__xludf.DUMMYFUNCTION("""COMPUTED_VALUE"""),"E")</f>
        <v>E</v>
      </c>
      <c r="AY41" s="5" t="str">
        <f ca="1">IFERROR(__xludf.DUMMYFUNCTION("""COMPUTED_VALUE"""),"E")</f>
        <v>E</v>
      </c>
      <c r="AZ41" s="5" t="str">
        <f ca="1">IFERROR(__xludf.DUMMYFUNCTION("""COMPUTED_VALUE"""),"E")</f>
        <v>E</v>
      </c>
      <c r="BA41" s="5" t="str">
        <f ca="1">IFERROR(__xludf.DUMMYFUNCTION("""COMPUTED_VALUE"""),"E")</f>
        <v>E</v>
      </c>
      <c r="BB41" s="5" t="str">
        <f ca="1">IFERROR(__xludf.DUMMYFUNCTION("""COMPUTED_VALUE"""),"E")</f>
        <v>E</v>
      </c>
      <c r="BC41" s="5" t="str">
        <f ca="1">IFERROR(__xludf.DUMMYFUNCTION("""COMPUTED_VALUE"""),"E")</f>
        <v>E</v>
      </c>
      <c r="BD41" s="5" t="str">
        <f ca="1">IFERROR(__xludf.DUMMYFUNCTION("""COMPUTED_VALUE"""),"E")</f>
        <v>E</v>
      </c>
      <c r="BE41" s="5" t="str">
        <f ca="1">IFERROR(__xludf.DUMMYFUNCTION("""COMPUTED_VALUE"""),"E")</f>
        <v>E</v>
      </c>
      <c r="BF41" s="5" t="str">
        <f ca="1">IFERROR(__xludf.DUMMYFUNCTION("""COMPUTED_VALUE"""),"E")</f>
        <v>E</v>
      </c>
      <c r="BG41" s="5" t="str">
        <f ca="1">IFERROR(__xludf.DUMMYFUNCTION("""COMPUTED_VALUE"""),"E")</f>
        <v>E</v>
      </c>
      <c r="BH41" s="5" t="str">
        <f ca="1">IFERROR(__xludf.DUMMYFUNCTION("""COMPUTED_VALUE"""),"E")</f>
        <v>E</v>
      </c>
      <c r="BI41" s="5" t="str">
        <f ca="1">IFERROR(__xludf.DUMMYFUNCTION("""COMPUTED_VALUE"""),"E")</f>
        <v>E</v>
      </c>
      <c r="BJ41" s="5" t="str">
        <f ca="1">IFERROR(__xludf.DUMMYFUNCTION("""COMPUTED_VALUE"""),"E")</f>
        <v>E</v>
      </c>
      <c r="BK41" s="5" t="str">
        <f ca="1">IFERROR(__xludf.DUMMYFUNCTION("""COMPUTED_VALUE"""),"E")</f>
        <v>E</v>
      </c>
      <c r="BL41" s="5" t="str">
        <f ca="1">IFERROR(__xludf.DUMMYFUNCTION("""COMPUTED_VALUE"""),"E")</f>
        <v>E</v>
      </c>
      <c r="BM41" s="5" t="str">
        <f ca="1">IFERROR(__xludf.DUMMYFUNCTION("""COMPUTED_VALUE"""),"E")</f>
        <v>E</v>
      </c>
      <c r="BN41" s="5" t="str">
        <f ca="1">IFERROR(__xludf.DUMMYFUNCTION("""COMPUTED_VALUE"""),"T")</f>
        <v>T</v>
      </c>
      <c r="BO41" s="5" t="str">
        <f ca="1">IFERROR(__xludf.DUMMYFUNCTION("""COMPUTED_VALUE"""),"T")</f>
        <v>T</v>
      </c>
      <c r="BP41" s="5" t="str">
        <f ca="1">IFERROR(__xludf.DUMMYFUNCTION("""COMPUTED_VALUE"""),"T")</f>
        <v>T</v>
      </c>
      <c r="BQ41" s="5" t="str">
        <f ca="1">IFERROR(__xludf.DUMMYFUNCTION("""COMPUTED_VALUE"""),"T")</f>
        <v>T</v>
      </c>
      <c r="BR41" s="5" t="str">
        <f ca="1">IFERROR(__xludf.DUMMYFUNCTION("""COMPUTED_VALUE"""),"T")</f>
        <v>T</v>
      </c>
      <c r="BS41" s="5" t="str">
        <f ca="1">IFERROR(__xludf.DUMMYFUNCTION("""COMPUTED_VALUE"""),"T")</f>
        <v>T</v>
      </c>
      <c r="BT41" s="5" t="str">
        <f ca="1">IFERROR(__xludf.DUMMYFUNCTION("""COMPUTED_VALUE"""),"T")</f>
        <v>T</v>
      </c>
      <c r="BU41" s="5" t="str">
        <f ca="1">IFERROR(__xludf.DUMMYFUNCTION("""COMPUTED_VALUE"""),"T")</f>
        <v>T</v>
      </c>
      <c r="BV41" s="5" t="str">
        <f ca="1">IFERROR(__xludf.DUMMYFUNCTION("""COMPUTED_VALUE"""),"T")</f>
        <v>T</v>
      </c>
      <c r="BW41" s="5" t="str">
        <f ca="1">IFERROR(__xludf.DUMMYFUNCTION("""COMPUTED_VALUE"""),"T")</f>
        <v>T</v>
      </c>
      <c r="BX41" s="5" t="str">
        <f ca="1">IFERROR(__xludf.DUMMYFUNCTION("""COMPUTED_VALUE"""),"T")</f>
        <v>T</v>
      </c>
      <c r="BY41" s="5" t="str">
        <f ca="1">IFERROR(__xludf.DUMMYFUNCTION("""COMPUTED_VALUE"""),"T")</f>
        <v>T</v>
      </c>
      <c r="BZ41" s="5" t="str">
        <f ca="1">IFERROR(__xludf.DUMMYFUNCTION("""COMPUTED_VALUE"""),"T")</f>
        <v>T</v>
      </c>
      <c r="CA41" s="5" t="str">
        <f ca="1">IFERROR(__xludf.DUMMYFUNCTION("""COMPUTED_VALUE"""),"T")</f>
        <v>T</v>
      </c>
      <c r="CB41" s="5" t="str">
        <f ca="1">IFERROR(__xludf.DUMMYFUNCTION("""COMPUTED_VALUE"""),"T")</f>
        <v>T</v>
      </c>
      <c r="CC41" s="5" t="str">
        <f ca="1">IFERROR(__xludf.DUMMYFUNCTION("""COMPUTED_VALUE"""),"T")</f>
        <v>T</v>
      </c>
      <c r="CD41" s="5" t="str">
        <f ca="1">IFERROR(__xludf.DUMMYFUNCTION("""COMPUTED_VALUE"""),"T")</f>
        <v>T</v>
      </c>
      <c r="CE41" s="5" t="str">
        <f ca="1">IFERROR(__xludf.DUMMYFUNCTION("""COMPUTED_VALUE"""),"T")</f>
        <v>T</v>
      </c>
      <c r="CF41" s="5" t="str">
        <f ca="1">IFERROR(__xludf.DUMMYFUNCTION("""COMPUTED_VALUE"""),"T")</f>
        <v>T</v>
      </c>
      <c r="CG41" s="5" t="str">
        <f ca="1">IFERROR(__xludf.DUMMYFUNCTION("""COMPUTED_VALUE"""),"T")</f>
        <v>T</v>
      </c>
      <c r="CH41" s="5" t="str">
        <f ca="1">IFERROR(__xludf.DUMMYFUNCTION("""COMPUTED_VALUE"""),"T")</f>
        <v>T</v>
      </c>
      <c r="CI41" s="5" t="str">
        <f ca="1">IFERROR(__xludf.DUMMYFUNCTION("""COMPUTED_VALUE"""),"T")</f>
        <v>T</v>
      </c>
      <c r="CJ41" s="5" t="str">
        <f ca="1">IFERROR(__xludf.DUMMYFUNCTION("""COMPUTED_VALUE"""),"T")</f>
        <v>T</v>
      </c>
      <c r="CK41" s="5" t="str">
        <f ca="1">IFERROR(__xludf.DUMMYFUNCTION("""COMPUTED_VALUE"""),"T")</f>
        <v>T</v>
      </c>
      <c r="CL41" s="5" t="str">
        <f ca="1">IFERROR(__xludf.DUMMYFUNCTION("""COMPUTED_VALUE"""),"T")</f>
        <v>T</v>
      </c>
      <c r="CM41" s="5" t="str">
        <f ca="1">IFERROR(__xludf.DUMMYFUNCTION("""COMPUTED_VALUE"""),"T")</f>
        <v>T</v>
      </c>
      <c r="CN41" s="5" t="str">
        <f ca="1">IFERROR(__xludf.DUMMYFUNCTION("""COMPUTED_VALUE"""),"T")</f>
        <v>T</v>
      </c>
      <c r="CO41" s="5" t="str">
        <f ca="1">IFERROR(__xludf.DUMMYFUNCTION("""COMPUTED_VALUE"""),"T")</f>
        <v>T</v>
      </c>
      <c r="CP41" s="5" t="str">
        <f ca="1">IFERROR(__xludf.DUMMYFUNCTION("""COMPUTED_VALUE"""),"T")</f>
        <v>T</v>
      </c>
      <c r="CQ41" s="5" t="str">
        <f ca="1">IFERROR(__xludf.DUMMYFUNCTION("""COMPUTED_VALUE"""),"T")</f>
        <v>T</v>
      </c>
      <c r="CR41" s="5" t="str">
        <f ca="1">IFERROR(__xludf.DUMMYFUNCTION("""COMPUTED_VALUE"""),"T")</f>
        <v>T</v>
      </c>
      <c r="CS41" s="5" t="str">
        <f ca="1">IFERROR(__xludf.DUMMYFUNCTION("""COMPUTED_VALUE"""),"T")</f>
        <v>T</v>
      </c>
      <c r="CT41" s="5" t="str">
        <f ca="1">IFERROR(__xludf.DUMMYFUNCTION("""COMPUTED_VALUE"""),"T")</f>
        <v>T</v>
      </c>
      <c r="CU41" s="5" t="str">
        <f ca="1">IFERROR(__xludf.DUMMYFUNCTION("""COMPUTED_VALUE"""),"T")</f>
        <v>T</v>
      </c>
      <c r="CV41" s="5" t="str">
        <f ca="1">IFERROR(__xludf.DUMMYFUNCTION("""COMPUTED_VALUE"""),"T")</f>
        <v>T</v>
      </c>
      <c r="CW41" s="5" t="str">
        <f ca="1">IFERROR(__xludf.DUMMYFUNCTION("""COMPUTED_VALUE"""),"T")</f>
        <v>T</v>
      </c>
      <c r="CX41" s="5" t="str">
        <f ca="1">IFERROR(__xludf.DUMMYFUNCTION("""COMPUTED_VALUE"""),"T")</f>
        <v>T</v>
      </c>
      <c r="CY41" s="5" t="str">
        <f ca="1">IFERROR(__xludf.DUMMYFUNCTION("""COMPUTED_VALUE"""),"T")</f>
        <v>T</v>
      </c>
      <c r="CZ41" s="5" t="str">
        <f ca="1">IFERROR(__xludf.DUMMYFUNCTION("""COMPUTED_VALUE"""),"T")</f>
        <v>T</v>
      </c>
      <c r="DA41" s="5" t="str">
        <f ca="1">IFERROR(__xludf.DUMMYFUNCTION("""COMPUTED_VALUE"""),"T")</f>
        <v>T</v>
      </c>
      <c r="DB41" s="5" t="str">
        <f ca="1">IFERROR(__xludf.DUMMYFUNCTION("""COMPUTED_VALUE"""),"T")</f>
        <v>T</v>
      </c>
      <c r="DC41" s="5" t="str">
        <f ca="1">IFERROR(__xludf.DUMMYFUNCTION("""COMPUTED_VALUE"""),"T")</f>
        <v>T</v>
      </c>
      <c r="DD41" s="5" t="str">
        <f ca="1">IFERROR(__xludf.DUMMYFUNCTION("""COMPUTED_VALUE"""),"E")</f>
        <v>E</v>
      </c>
      <c r="DE41" s="5" t="str">
        <f ca="1">IFERROR(__xludf.DUMMYFUNCTION("""COMPUTED_VALUE"""),"E")</f>
        <v>E</v>
      </c>
      <c r="DF41" s="5"/>
      <c r="DG41" s="5"/>
      <c r="DH41" s="5"/>
      <c r="DI41" s="5"/>
      <c r="DJ41" s="5"/>
      <c r="DK41" s="5"/>
      <c r="DL41" s="5"/>
      <c r="DM41" s="5"/>
      <c r="DN41" s="5"/>
      <c r="DO41" s="5"/>
    </row>
    <row r="42" spans="1:119" ht="14">
      <c r="A42" s="3">
        <f t="shared" ca="1" si="0"/>
        <v>11</v>
      </c>
      <c r="B42" s="3" t="str">
        <f ca="1">IFERROR(__xludf.DUMMYFUNCTION("""COMPUTED_VALUE"""),"us-GA")</f>
        <v>us-GA</v>
      </c>
      <c r="C42" s="3" t="str">
        <f ca="1">IFERROR(__xludf.DUMMYFUNCTION("""COMPUTED_VALUE"""),"Georgia")</f>
        <v>Georgia</v>
      </c>
      <c r="D42" s="5" t="str">
        <f ca="1">IFERROR(__xludf.DUMMYFUNCTION("""COMPUTED_VALUE"""),"E")</f>
        <v>E</v>
      </c>
      <c r="E42" s="5" t="str">
        <f ca="1">IFERROR(__xludf.DUMMYFUNCTION("""COMPUTED_VALUE"""),"E")</f>
        <v>E</v>
      </c>
      <c r="F42" s="5" t="str">
        <f ca="1">IFERROR(__xludf.DUMMYFUNCTION("""COMPUTED_VALUE"""),"E")</f>
        <v>E</v>
      </c>
      <c r="G42" s="5" t="str">
        <f ca="1">IFERROR(__xludf.DUMMYFUNCTION("""COMPUTED_VALUE"""),"E")</f>
        <v>E</v>
      </c>
      <c r="H42" s="5" t="str">
        <f ca="1">IFERROR(__xludf.DUMMYFUNCTION("""COMPUTED_VALUE"""),"E")</f>
        <v>E</v>
      </c>
      <c r="I42" s="5" t="str">
        <f ca="1">IFERROR(__xludf.DUMMYFUNCTION("""COMPUTED_VALUE"""),"E")</f>
        <v>E</v>
      </c>
      <c r="J42" s="5" t="str">
        <f ca="1">IFERROR(__xludf.DUMMYFUNCTION("""COMPUTED_VALUE"""),"E")</f>
        <v>E</v>
      </c>
      <c r="K42" s="5" t="str">
        <f ca="1">IFERROR(__xludf.DUMMYFUNCTION("""COMPUTED_VALUE"""),"E")</f>
        <v>E</v>
      </c>
      <c r="L42" s="5" t="str">
        <f ca="1">IFERROR(__xludf.DUMMYFUNCTION("""COMPUTED_VALUE"""),"E")</f>
        <v>E</v>
      </c>
      <c r="M42" s="5" t="str">
        <f ca="1">IFERROR(__xludf.DUMMYFUNCTION("""COMPUTED_VALUE"""),"E")</f>
        <v>E</v>
      </c>
      <c r="N42" s="5" t="str">
        <f ca="1">IFERROR(__xludf.DUMMYFUNCTION("""COMPUTED_VALUE"""),"E")</f>
        <v>E</v>
      </c>
      <c r="O42" s="5" t="str">
        <f ca="1">IFERROR(__xludf.DUMMYFUNCTION("""COMPUTED_VALUE"""),"E")</f>
        <v>E</v>
      </c>
      <c r="P42" s="5" t="str">
        <f ca="1">IFERROR(__xludf.DUMMYFUNCTION("""COMPUTED_VALUE"""),"T")</f>
        <v>T</v>
      </c>
      <c r="Q42" s="5" t="str">
        <f ca="1">IFERROR(__xludf.DUMMYFUNCTION("""COMPUTED_VALUE"""),"T")</f>
        <v>T</v>
      </c>
      <c r="R42" s="5" t="str">
        <f ca="1">IFERROR(__xludf.DUMMYFUNCTION("""COMPUTED_VALUE"""),"E")</f>
        <v>E</v>
      </c>
      <c r="S42" s="5" t="str">
        <f ca="1">IFERROR(__xludf.DUMMYFUNCTION("""COMPUTED_VALUE"""),"E")</f>
        <v>E</v>
      </c>
      <c r="T42" s="5" t="str">
        <f ca="1">IFERROR(__xludf.DUMMYFUNCTION("""COMPUTED_VALUE"""),"E")</f>
        <v>E</v>
      </c>
      <c r="U42" s="5" t="str">
        <f ca="1">IFERROR(__xludf.DUMMYFUNCTION("""COMPUTED_VALUE"""),"E")</f>
        <v>E</v>
      </c>
      <c r="V42" s="5" t="str">
        <f ca="1">IFERROR(__xludf.DUMMYFUNCTION("""COMPUTED_VALUE"""),"E")</f>
        <v>E</v>
      </c>
      <c r="W42" s="5" t="str">
        <f ca="1">IFERROR(__xludf.DUMMYFUNCTION("""COMPUTED_VALUE"""),"E")</f>
        <v>E</v>
      </c>
      <c r="X42" s="5" t="str">
        <f ca="1">IFERROR(__xludf.DUMMYFUNCTION("""COMPUTED_VALUE"""),"E")</f>
        <v>E</v>
      </c>
      <c r="Y42" s="5" t="str">
        <f ca="1">IFERROR(__xludf.DUMMYFUNCTION("""COMPUTED_VALUE"""),"E")</f>
        <v>E</v>
      </c>
      <c r="Z42" s="5" t="str">
        <f ca="1">IFERROR(__xludf.DUMMYFUNCTION("""COMPUTED_VALUE"""),"E")</f>
        <v>E</v>
      </c>
      <c r="AA42" s="5" t="str">
        <f ca="1">IFERROR(__xludf.DUMMYFUNCTION("""COMPUTED_VALUE"""),"E")</f>
        <v>E</v>
      </c>
      <c r="AB42" s="5" t="str">
        <f ca="1">IFERROR(__xludf.DUMMYFUNCTION("""COMPUTED_VALUE"""),"E")</f>
        <v>E</v>
      </c>
      <c r="AC42" s="5" t="str">
        <f ca="1">IFERROR(__xludf.DUMMYFUNCTION("""COMPUTED_VALUE"""),"E")</f>
        <v>E</v>
      </c>
      <c r="AD42" s="5" t="str">
        <f ca="1">IFERROR(__xludf.DUMMYFUNCTION("""COMPUTED_VALUE"""),"E")</f>
        <v>E</v>
      </c>
      <c r="AE42" s="5" t="str">
        <f ca="1">IFERROR(__xludf.DUMMYFUNCTION("""COMPUTED_VALUE"""),"E")</f>
        <v>E</v>
      </c>
      <c r="AF42" s="5" t="str">
        <f ca="1">IFERROR(__xludf.DUMMYFUNCTION("""COMPUTED_VALUE"""),"T")</f>
        <v>T</v>
      </c>
      <c r="AG42" s="5" t="str">
        <f ca="1">IFERROR(__xludf.DUMMYFUNCTION("""COMPUTED_VALUE"""),"E")</f>
        <v>E</v>
      </c>
      <c r="AH42" s="5" t="str">
        <f ca="1">IFERROR(__xludf.DUMMYFUNCTION("""COMPUTED_VALUE"""),"T")</f>
        <v>T</v>
      </c>
      <c r="AI42" s="5" t="str">
        <f ca="1">IFERROR(__xludf.DUMMYFUNCTION("""COMPUTED_VALUE"""),"E")</f>
        <v>E</v>
      </c>
      <c r="AJ42" s="5" t="str">
        <f ca="1">IFERROR(__xludf.DUMMYFUNCTION("""COMPUTED_VALUE"""),"T")</f>
        <v>T</v>
      </c>
      <c r="AK42" s="5" t="str">
        <f ca="1">IFERROR(__xludf.DUMMYFUNCTION("""COMPUTED_VALUE"""),"E")</f>
        <v>E</v>
      </c>
      <c r="AL42" s="5" t="str">
        <f ca="1">IFERROR(__xludf.DUMMYFUNCTION("""COMPUTED_VALUE"""),"T")</f>
        <v>T</v>
      </c>
      <c r="AM42" s="5" t="str">
        <f ca="1">IFERROR(__xludf.DUMMYFUNCTION("""COMPUTED_VALUE"""),"E")</f>
        <v>E</v>
      </c>
      <c r="AN42" s="5" t="str">
        <f ca="1">IFERROR(__xludf.DUMMYFUNCTION("""COMPUTED_VALUE"""),"T")</f>
        <v>T</v>
      </c>
      <c r="AO42" s="5" t="str">
        <f ca="1">IFERROR(__xludf.DUMMYFUNCTION("""COMPUTED_VALUE"""),"E")</f>
        <v>E</v>
      </c>
      <c r="AP42" s="5" t="str">
        <f ca="1">IFERROR(__xludf.DUMMYFUNCTION("""COMPUTED_VALUE"""),"T")</f>
        <v>T</v>
      </c>
      <c r="AQ42" s="5" t="str">
        <f ca="1">IFERROR(__xludf.DUMMYFUNCTION("""COMPUTED_VALUE"""),"E")</f>
        <v>E</v>
      </c>
      <c r="AR42" s="5" t="str">
        <f ca="1">IFERROR(__xludf.DUMMYFUNCTION("""COMPUTED_VALUE"""),"T")</f>
        <v>T</v>
      </c>
      <c r="AS42" s="5" t="str">
        <f ca="1">IFERROR(__xludf.DUMMYFUNCTION("""COMPUTED_VALUE"""),"E")</f>
        <v>E</v>
      </c>
      <c r="AT42" s="5" t="str">
        <f ca="1">IFERROR(__xludf.DUMMYFUNCTION("""COMPUTED_VALUE"""),"T")</f>
        <v>T</v>
      </c>
      <c r="AU42" s="5" t="str">
        <f ca="1">IFERROR(__xludf.DUMMYFUNCTION("""COMPUTED_VALUE"""),"E")</f>
        <v>E</v>
      </c>
      <c r="AV42" s="5" t="str">
        <f ca="1">IFERROR(__xludf.DUMMYFUNCTION("""COMPUTED_VALUE"""),"T")</f>
        <v>T</v>
      </c>
      <c r="AW42" s="5" t="str">
        <f ca="1">IFERROR(__xludf.DUMMYFUNCTION("""COMPUTED_VALUE"""),"E")</f>
        <v>E</v>
      </c>
      <c r="AX42" s="5" t="str">
        <f ca="1">IFERROR(__xludf.DUMMYFUNCTION("""COMPUTED_VALUE"""),"T")</f>
        <v>T</v>
      </c>
      <c r="AY42" s="5" t="str">
        <f ca="1">IFERROR(__xludf.DUMMYFUNCTION("""COMPUTED_VALUE"""),"E")</f>
        <v>E</v>
      </c>
      <c r="AZ42" s="5" t="str">
        <f ca="1">IFERROR(__xludf.DUMMYFUNCTION("""COMPUTED_VALUE"""),"E")</f>
        <v>E</v>
      </c>
      <c r="BA42" s="5" t="str">
        <f ca="1">IFERROR(__xludf.DUMMYFUNCTION("""COMPUTED_VALUE"""),"E")</f>
        <v>E</v>
      </c>
      <c r="BB42" s="5" t="str">
        <f ca="1">IFERROR(__xludf.DUMMYFUNCTION("""COMPUTED_VALUE"""),"T")</f>
        <v>T</v>
      </c>
      <c r="BC42" s="5" t="str">
        <f ca="1">IFERROR(__xludf.DUMMYFUNCTION("""COMPUTED_VALUE"""),"E")</f>
        <v>E</v>
      </c>
      <c r="BD42" s="5" t="str">
        <f ca="1">IFERROR(__xludf.DUMMYFUNCTION("""COMPUTED_VALUE"""),"T")</f>
        <v>T</v>
      </c>
      <c r="BE42" s="5" t="str">
        <f ca="1">IFERROR(__xludf.DUMMYFUNCTION("""COMPUTED_VALUE"""),"E")</f>
        <v>E</v>
      </c>
      <c r="BF42" s="5" t="str">
        <f ca="1">IFERROR(__xludf.DUMMYFUNCTION("""COMPUTED_VALUE"""),"E")</f>
        <v>E</v>
      </c>
      <c r="BG42" s="5" t="str">
        <f ca="1">IFERROR(__xludf.DUMMYFUNCTION("""COMPUTED_VALUE"""),"E")</f>
        <v>E</v>
      </c>
      <c r="BH42" s="5" t="str">
        <f ca="1">IFERROR(__xludf.DUMMYFUNCTION("""COMPUTED_VALUE"""),"E")</f>
        <v>E</v>
      </c>
      <c r="BI42" s="5" t="str">
        <f ca="1">IFERROR(__xludf.DUMMYFUNCTION("""COMPUTED_VALUE"""),"E")</f>
        <v>E</v>
      </c>
      <c r="BJ42" s="5" t="str">
        <f ca="1">IFERROR(__xludf.DUMMYFUNCTION("""COMPUTED_VALUE"""),"E")</f>
        <v>E</v>
      </c>
      <c r="BK42" s="5" t="str">
        <f ca="1">IFERROR(__xludf.DUMMYFUNCTION("""COMPUTED_VALUE"""),"E")</f>
        <v>E</v>
      </c>
      <c r="BL42" s="5" t="str">
        <f ca="1">IFERROR(__xludf.DUMMYFUNCTION("""COMPUTED_VALUE"""),"E")</f>
        <v>E</v>
      </c>
      <c r="BM42" s="5" t="str">
        <f ca="1">IFERROR(__xludf.DUMMYFUNCTION("""COMPUTED_VALUE"""),"E")</f>
        <v>E</v>
      </c>
      <c r="BN42" s="5" t="str">
        <f ca="1">IFERROR(__xludf.DUMMYFUNCTION("""COMPUTED_VALUE"""),"T")</f>
        <v>T</v>
      </c>
      <c r="BO42" s="5" t="str">
        <f ca="1">IFERROR(__xludf.DUMMYFUNCTION("""COMPUTED_VALUE"""),"T")</f>
        <v>T</v>
      </c>
      <c r="BP42" s="5" t="str">
        <f ca="1">IFERROR(__xludf.DUMMYFUNCTION("""COMPUTED_VALUE"""),"T")</f>
        <v>T</v>
      </c>
      <c r="BQ42" s="5" t="str">
        <f ca="1">IFERROR(__xludf.DUMMYFUNCTION("""COMPUTED_VALUE"""),"T")</f>
        <v>T</v>
      </c>
      <c r="BR42" s="5" t="str">
        <f ca="1">IFERROR(__xludf.DUMMYFUNCTION("""COMPUTED_VALUE"""),"T")</f>
        <v>T</v>
      </c>
      <c r="BS42" s="5" t="str">
        <f ca="1">IFERROR(__xludf.DUMMYFUNCTION("""COMPUTED_VALUE"""),"T")</f>
        <v>T</v>
      </c>
      <c r="BT42" s="5" t="str">
        <f ca="1">IFERROR(__xludf.DUMMYFUNCTION("""COMPUTED_VALUE"""),"E")</f>
        <v>E</v>
      </c>
      <c r="BU42" s="5" t="str">
        <f ca="1">IFERROR(__xludf.DUMMYFUNCTION("""COMPUTED_VALUE"""),"T")</f>
        <v>T</v>
      </c>
      <c r="BV42" s="5" t="str">
        <f ca="1">IFERROR(__xludf.DUMMYFUNCTION("""COMPUTED_VALUE"""),"T")</f>
        <v>T</v>
      </c>
      <c r="BW42" s="5" t="str">
        <f ca="1">IFERROR(__xludf.DUMMYFUNCTION("""COMPUTED_VALUE"""),"T")</f>
        <v>T</v>
      </c>
      <c r="BX42" s="5" t="str">
        <f ca="1">IFERROR(__xludf.DUMMYFUNCTION("""COMPUTED_VALUE"""),"T")</f>
        <v>T</v>
      </c>
      <c r="BY42" s="5" t="str">
        <f ca="1">IFERROR(__xludf.DUMMYFUNCTION("""COMPUTED_VALUE"""),"T")</f>
        <v>T</v>
      </c>
      <c r="BZ42" s="5" t="str">
        <f ca="1">IFERROR(__xludf.DUMMYFUNCTION("""COMPUTED_VALUE"""),"T")</f>
        <v>T</v>
      </c>
      <c r="CA42" s="5" t="str">
        <f ca="1">IFERROR(__xludf.DUMMYFUNCTION("""COMPUTED_VALUE"""),"T")</f>
        <v>T</v>
      </c>
      <c r="CB42" s="5" t="str">
        <f ca="1">IFERROR(__xludf.DUMMYFUNCTION("""COMPUTED_VALUE"""),"T")</f>
        <v>T</v>
      </c>
      <c r="CC42" s="5" t="str">
        <f ca="1">IFERROR(__xludf.DUMMYFUNCTION("""COMPUTED_VALUE"""),"T")</f>
        <v>T</v>
      </c>
      <c r="CD42" s="5" t="str">
        <f ca="1">IFERROR(__xludf.DUMMYFUNCTION("""COMPUTED_VALUE"""),"T")</f>
        <v>T</v>
      </c>
      <c r="CE42" s="5" t="str">
        <f ca="1">IFERROR(__xludf.DUMMYFUNCTION("""COMPUTED_VALUE"""),"T")</f>
        <v>T</v>
      </c>
      <c r="CF42" s="5" t="str">
        <f ca="1">IFERROR(__xludf.DUMMYFUNCTION("""COMPUTED_VALUE"""),"T")</f>
        <v>T</v>
      </c>
      <c r="CG42" s="5" t="str">
        <f ca="1">IFERROR(__xludf.DUMMYFUNCTION("""COMPUTED_VALUE"""),"T")</f>
        <v>T</v>
      </c>
      <c r="CH42" s="5" t="str">
        <f ca="1">IFERROR(__xludf.DUMMYFUNCTION("""COMPUTED_VALUE"""),"T")</f>
        <v>T</v>
      </c>
      <c r="CI42" s="5" t="str">
        <f ca="1">IFERROR(__xludf.DUMMYFUNCTION("""COMPUTED_VALUE"""),"T")</f>
        <v>T</v>
      </c>
      <c r="CJ42" s="5" t="str">
        <f ca="1">IFERROR(__xludf.DUMMYFUNCTION("""COMPUTED_VALUE"""),"T")</f>
        <v>T</v>
      </c>
      <c r="CK42" s="5" t="str">
        <f ca="1">IFERROR(__xludf.DUMMYFUNCTION("""COMPUTED_VALUE"""),"T")</f>
        <v>T</v>
      </c>
      <c r="CL42" s="5" t="str">
        <f ca="1">IFERROR(__xludf.DUMMYFUNCTION("""COMPUTED_VALUE"""),"T")</f>
        <v>T</v>
      </c>
      <c r="CM42" s="5" t="str">
        <f ca="1">IFERROR(__xludf.DUMMYFUNCTION("""COMPUTED_VALUE"""),"T")</f>
        <v>T</v>
      </c>
      <c r="CN42" s="5" t="str">
        <f ca="1">IFERROR(__xludf.DUMMYFUNCTION("""COMPUTED_VALUE"""),"T")</f>
        <v>T</v>
      </c>
      <c r="CO42" s="5" t="str">
        <f ca="1">IFERROR(__xludf.DUMMYFUNCTION("""COMPUTED_VALUE"""),"T")</f>
        <v>T</v>
      </c>
      <c r="CP42" s="5" t="str">
        <f ca="1">IFERROR(__xludf.DUMMYFUNCTION("""COMPUTED_VALUE"""),"T")</f>
        <v>T</v>
      </c>
      <c r="CQ42" s="5" t="str">
        <f ca="1">IFERROR(__xludf.DUMMYFUNCTION("""COMPUTED_VALUE"""),"T")</f>
        <v>T</v>
      </c>
      <c r="CR42" s="5" t="str">
        <f ca="1">IFERROR(__xludf.DUMMYFUNCTION("""COMPUTED_VALUE"""),"E")</f>
        <v>E</v>
      </c>
      <c r="CS42" s="5" t="str">
        <f ca="1">IFERROR(__xludf.DUMMYFUNCTION("""COMPUTED_VALUE"""),"E")</f>
        <v>E</v>
      </c>
      <c r="CT42" s="5" t="str">
        <f ca="1">IFERROR(__xludf.DUMMYFUNCTION("""COMPUTED_VALUE"""),"T")</f>
        <v>T</v>
      </c>
      <c r="CU42" s="5" t="str">
        <f ca="1">IFERROR(__xludf.DUMMYFUNCTION("""COMPUTED_VALUE"""),"T")</f>
        <v>T</v>
      </c>
      <c r="CV42" s="5" t="str">
        <f ca="1">IFERROR(__xludf.DUMMYFUNCTION("""COMPUTED_VALUE"""),"E")</f>
        <v>E</v>
      </c>
      <c r="CW42" s="5" t="str">
        <f ca="1">IFERROR(__xludf.DUMMYFUNCTION("""COMPUTED_VALUE"""),"E")</f>
        <v>E</v>
      </c>
      <c r="CX42" s="5" t="str">
        <f ca="1">IFERROR(__xludf.DUMMYFUNCTION("""COMPUTED_VALUE"""),"E")</f>
        <v>E</v>
      </c>
      <c r="CY42" s="5" t="str">
        <f ca="1">IFERROR(__xludf.DUMMYFUNCTION("""COMPUTED_VALUE"""),"E")</f>
        <v>E</v>
      </c>
      <c r="CZ42" s="5" t="str">
        <f ca="1">IFERROR(__xludf.DUMMYFUNCTION("""COMPUTED_VALUE"""),"T")</f>
        <v>T</v>
      </c>
      <c r="DA42" s="5" t="str">
        <f ca="1">IFERROR(__xludf.DUMMYFUNCTION("""COMPUTED_VALUE"""),"T")</f>
        <v>T</v>
      </c>
      <c r="DB42" s="5" t="str">
        <f ca="1">IFERROR(__xludf.DUMMYFUNCTION("""COMPUTED_VALUE"""),"T")</f>
        <v>T</v>
      </c>
      <c r="DC42" s="5" t="str">
        <f ca="1">IFERROR(__xludf.DUMMYFUNCTION("""COMPUTED_VALUE"""),"T")</f>
        <v>T</v>
      </c>
      <c r="DD42" s="5" t="str">
        <f ca="1">IFERROR(__xludf.DUMMYFUNCTION("""COMPUTED_VALUE"""),"E")</f>
        <v>E</v>
      </c>
      <c r="DE42" s="5" t="str">
        <f ca="1">IFERROR(__xludf.DUMMYFUNCTION("""COMPUTED_VALUE"""),"E")</f>
        <v>E</v>
      </c>
      <c r="DF42" s="5"/>
      <c r="DG42" s="5"/>
      <c r="DH42" s="5"/>
      <c r="DI42" s="5"/>
      <c r="DJ42" s="5"/>
      <c r="DK42" s="5"/>
      <c r="DL42" s="5"/>
      <c r="DM42" s="5"/>
      <c r="DN42" s="5"/>
      <c r="DO42" s="5"/>
    </row>
    <row r="43" spans="1:119" ht="14">
      <c r="A43" s="3">
        <f t="shared" ca="1" si="0"/>
        <v>12</v>
      </c>
      <c r="B43" s="3" t="str">
        <f ca="1">IFERROR(__xludf.DUMMYFUNCTION("""COMPUTED_VALUE"""),"us-HI")</f>
        <v>us-HI</v>
      </c>
      <c r="C43" s="3" t="str">
        <f ca="1">IFERROR(__xludf.DUMMYFUNCTION("""COMPUTED_VALUE"""),"Hawaii")</f>
        <v>Hawaii</v>
      </c>
      <c r="D43" s="5" t="str">
        <f ca="1">IFERROR(__xludf.DUMMYFUNCTION("""COMPUTED_VALUE"""),"T")</f>
        <v>T</v>
      </c>
      <c r="E43" s="5" t="str">
        <f ca="1">IFERROR(__xludf.DUMMYFUNCTION("""COMPUTED_VALUE"""),"T")</f>
        <v>T</v>
      </c>
      <c r="F43" s="5" t="str">
        <f ca="1">IFERROR(__xludf.DUMMYFUNCTION("""COMPUTED_VALUE"""),"T")</f>
        <v>T</v>
      </c>
      <c r="G43" s="5" t="str">
        <f ca="1">IFERROR(__xludf.DUMMYFUNCTION("""COMPUTED_VALUE"""),"T")</f>
        <v>T</v>
      </c>
      <c r="H43" s="5" t="str">
        <f ca="1">IFERROR(__xludf.DUMMYFUNCTION("""COMPUTED_VALUE"""),"T")</f>
        <v>T</v>
      </c>
      <c r="I43" s="5" t="str">
        <f ca="1">IFERROR(__xludf.DUMMYFUNCTION("""COMPUTED_VALUE"""),"T")</f>
        <v>T</v>
      </c>
      <c r="J43" s="5" t="str">
        <f ca="1">IFERROR(__xludf.DUMMYFUNCTION("""COMPUTED_VALUE"""),"T")</f>
        <v>T</v>
      </c>
      <c r="K43" s="5" t="str">
        <f ca="1">IFERROR(__xludf.DUMMYFUNCTION("""COMPUTED_VALUE"""),"T")</f>
        <v>T</v>
      </c>
      <c r="L43" s="5" t="str">
        <f ca="1">IFERROR(__xludf.DUMMYFUNCTION("""COMPUTED_VALUE"""),"T")</f>
        <v>T</v>
      </c>
      <c r="M43" s="5" t="str">
        <f ca="1">IFERROR(__xludf.DUMMYFUNCTION("""COMPUTED_VALUE"""),"T")</f>
        <v>T</v>
      </c>
      <c r="N43" s="5" t="str">
        <f ca="1">IFERROR(__xludf.DUMMYFUNCTION("""COMPUTED_VALUE"""),"T")</f>
        <v>T</v>
      </c>
      <c r="O43" s="5" t="str">
        <f ca="1">IFERROR(__xludf.DUMMYFUNCTION("""COMPUTED_VALUE"""),"T")</f>
        <v>T</v>
      </c>
      <c r="P43" s="5" t="str">
        <f ca="1">IFERROR(__xludf.DUMMYFUNCTION("""COMPUTED_VALUE"""),"T")</f>
        <v>T</v>
      </c>
      <c r="Q43" s="5" t="str">
        <f ca="1">IFERROR(__xludf.DUMMYFUNCTION("""COMPUTED_VALUE"""),"T")</f>
        <v>T</v>
      </c>
      <c r="R43" s="5" t="str">
        <f ca="1">IFERROR(__xludf.DUMMYFUNCTION("""COMPUTED_VALUE"""),"E")</f>
        <v>E</v>
      </c>
      <c r="S43" s="5" t="str">
        <f ca="1">IFERROR(__xludf.DUMMYFUNCTION("""COMPUTED_VALUE"""),"E")</f>
        <v>E</v>
      </c>
      <c r="T43" s="5" t="str">
        <f ca="1">IFERROR(__xludf.DUMMYFUNCTION("""COMPUTED_VALUE"""),"E")</f>
        <v>E</v>
      </c>
      <c r="U43" s="5" t="str">
        <f ca="1">IFERROR(__xludf.DUMMYFUNCTION("""COMPUTED_VALUE"""),"E")</f>
        <v>E</v>
      </c>
      <c r="V43" s="5" t="str">
        <f ca="1">IFERROR(__xludf.DUMMYFUNCTION("""COMPUTED_VALUE"""),"T")</f>
        <v>T</v>
      </c>
      <c r="W43" s="5" t="str">
        <f ca="1">IFERROR(__xludf.DUMMYFUNCTION("""COMPUTED_VALUE"""),"T")</f>
        <v>T</v>
      </c>
      <c r="X43" s="5" t="str">
        <f ca="1">IFERROR(__xludf.DUMMYFUNCTION("""COMPUTED_VALUE"""),"T")</f>
        <v>T</v>
      </c>
      <c r="Y43" s="5" t="str">
        <f ca="1">IFERROR(__xludf.DUMMYFUNCTION("""COMPUTED_VALUE"""),"T")</f>
        <v>T</v>
      </c>
      <c r="Z43" s="5" t="str">
        <f ca="1">IFERROR(__xludf.DUMMYFUNCTION("""COMPUTED_VALUE"""),"T")</f>
        <v>T</v>
      </c>
      <c r="AA43" s="5" t="str">
        <f ca="1">IFERROR(__xludf.DUMMYFUNCTION("""COMPUTED_VALUE"""),"T")</f>
        <v>T</v>
      </c>
      <c r="AB43" s="5" t="str">
        <f ca="1">IFERROR(__xludf.DUMMYFUNCTION("""COMPUTED_VALUE"""),"T")</f>
        <v>T</v>
      </c>
      <c r="AC43" s="5" t="str">
        <f ca="1">IFERROR(__xludf.DUMMYFUNCTION("""COMPUTED_VALUE"""),"T")</f>
        <v>T</v>
      </c>
      <c r="AD43" s="5" t="str">
        <f ca="1">IFERROR(__xludf.DUMMYFUNCTION("""COMPUTED_VALUE"""),"T")</f>
        <v>T</v>
      </c>
      <c r="AE43" s="5" t="str">
        <f ca="1">IFERROR(__xludf.DUMMYFUNCTION("""COMPUTED_VALUE"""),"T")</f>
        <v>T</v>
      </c>
      <c r="AF43" s="5" t="str">
        <f ca="1">IFERROR(__xludf.DUMMYFUNCTION("""COMPUTED_VALUE"""),"T")</f>
        <v>T</v>
      </c>
      <c r="AG43" s="5" t="str">
        <f ca="1">IFERROR(__xludf.DUMMYFUNCTION("""COMPUTED_VALUE"""),"T")</f>
        <v>T</v>
      </c>
      <c r="AH43" s="5" t="str">
        <f ca="1">IFERROR(__xludf.DUMMYFUNCTION("""COMPUTED_VALUE"""),"T")</f>
        <v>T</v>
      </c>
      <c r="AI43" s="5" t="str">
        <f ca="1">IFERROR(__xludf.DUMMYFUNCTION("""COMPUTED_VALUE"""),"T")</f>
        <v>T</v>
      </c>
      <c r="AJ43" s="5" t="str">
        <f ca="1">IFERROR(__xludf.DUMMYFUNCTION("""COMPUTED_VALUE"""),"T")</f>
        <v>T</v>
      </c>
      <c r="AK43" s="5" t="str">
        <f ca="1">IFERROR(__xludf.DUMMYFUNCTION("""COMPUTED_VALUE"""),"T")</f>
        <v>T</v>
      </c>
      <c r="AL43" s="5" t="str">
        <f ca="1">IFERROR(__xludf.DUMMYFUNCTION("""COMPUTED_VALUE"""),"T")</f>
        <v>T</v>
      </c>
      <c r="AM43" s="5" t="str">
        <f ca="1">IFERROR(__xludf.DUMMYFUNCTION("""COMPUTED_VALUE"""),"T")</f>
        <v>T</v>
      </c>
      <c r="AN43" s="5" t="str">
        <f ca="1">IFERROR(__xludf.DUMMYFUNCTION("""COMPUTED_VALUE"""),"T")</f>
        <v>T</v>
      </c>
      <c r="AO43" s="5" t="str">
        <f ca="1">IFERROR(__xludf.DUMMYFUNCTION("""COMPUTED_VALUE"""),"T")</f>
        <v>T</v>
      </c>
      <c r="AP43" s="5" t="str">
        <f ca="1">IFERROR(__xludf.DUMMYFUNCTION("""COMPUTED_VALUE"""),"T")</f>
        <v>T</v>
      </c>
      <c r="AQ43" s="5" t="str">
        <f ca="1">IFERROR(__xludf.DUMMYFUNCTION("""COMPUTED_VALUE"""),"T")</f>
        <v>T</v>
      </c>
      <c r="AR43" s="5" t="str">
        <f ca="1">IFERROR(__xludf.DUMMYFUNCTION("""COMPUTED_VALUE"""),"T")</f>
        <v>T</v>
      </c>
      <c r="AS43" s="5" t="str">
        <f ca="1">IFERROR(__xludf.DUMMYFUNCTION("""COMPUTED_VALUE"""),"T")</f>
        <v>T</v>
      </c>
      <c r="AT43" s="5" t="str">
        <f ca="1">IFERROR(__xludf.DUMMYFUNCTION("""COMPUTED_VALUE"""),"T")</f>
        <v>T</v>
      </c>
      <c r="AU43" s="5" t="str">
        <f ca="1">IFERROR(__xludf.DUMMYFUNCTION("""COMPUTED_VALUE"""),"T")</f>
        <v>T</v>
      </c>
      <c r="AV43" s="5" t="str">
        <f ca="1">IFERROR(__xludf.DUMMYFUNCTION("""COMPUTED_VALUE"""),"T")</f>
        <v>T</v>
      </c>
      <c r="AW43" s="5" t="str">
        <f ca="1">IFERROR(__xludf.DUMMYFUNCTION("""COMPUTED_VALUE"""),"T")</f>
        <v>T</v>
      </c>
      <c r="AX43" s="5" t="str">
        <f ca="1">IFERROR(__xludf.DUMMYFUNCTION("""COMPUTED_VALUE"""),"T")</f>
        <v>T</v>
      </c>
      <c r="AY43" s="5" t="str">
        <f ca="1">IFERROR(__xludf.DUMMYFUNCTION("""COMPUTED_VALUE"""),"T")</f>
        <v>T</v>
      </c>
      <c r="AZ43" s="5" t="str">
        <f ca="1">IFERROR(__xludf.DUMMYFUNCTION("""COMPUTED_VALUE"""),"T")</f>
        <v>T</v>
      </c>
      <c r="BA43" s="5" t="str">
        <f ca="1">IFERROR(__xludf.DUMMYFUNCTION("""COMPUTED_VALUE"""),"T")</f>
        <v>T</v>
      </c>
      <c r="BB43" s="5" t="str">
        <f ca="1">IFERROR(__xludf.DUMMYFUNCTION("""COMPUTED_VALUE"""),"T")</f>
        <v>T</v>
      </c>
      <c r="BC43" s="5" t="str">
        <f ca="1">IFERROR(__xludf.DUMMYFUNCTION("""COMPUTED_VALUE"""),"T")</f>
        <v>T</v>
      </c>
      <c r="BD43" s="5" t="str">
        <f ca="1">IFERROR(__xludf.DUMMYFUNCTION("""COMPUTED_VALUE"""),"T")</f>
        <v>T</v>
      </c>
      <c r="BE43" s="5" t="str">
        <f ca="1">IFERROR(__xludf.DUMMYFUNCTION("""COMPUTED_VALUE"""),"T")</f>
        <v>T</v>
      </c>
      <c r="BF43" s="5" t="str">
        <f ca="1">IFERROR(__xludf.DUMMYFUNCTION("""COMPUTED_VALUE"""),"T")</f>
        <v>T</v>
      </c>
      <c r="BG43" s="5" t="str">
        <f ca="1">IFERROR(__xludf.DUMMYFUNCTION("""COMPUTED_VALUE"""),"T")</f>
        <v>T</v>
      </c>
      <c r="BH43" s="5" t="str">
        <f ca="1">IFERROR(__xludf.DUMMYFUNCTION("""COMPUTED_VALUE"""),"T")</f>
        <v>T</v>
      </c>
      <c r="BI43" s="5" t="str">
        <f ca="1">IFERROR(__xludf.DUMMYFUNCTION("""COMPUTED_VALUE"""),"T")</f>
        <v>T</v>
      </c>
      <c r="BJ43" s="5" t="str">
        <f ca="1">IFERROR(__xludf.DUMMYFUNCTION("""COMPUTED_VALUE"""),"T")</f>
        <v>T</v>
      </c>
      <c r="BK43" s="5" t="str">
        <f ca="1">IFERROR(__xludf.DUMMYFUNCTION("""COMPUTED_VALUE"""),"T")</f>
        <v>T</v>
      </c>
      <c r="BL43" s="5" t="str">
        <f ca="1">IFERROR(__xludf.DUMMYFUNCTION("""COMPUTED_VALUE"""),"T")</f>
        <v>T</v>
      </c>
      <c r="BM43" s="5" t="str">
        <f ca="1">IFERROR(__xludf.DUMMYFUNCTION("""COMPUTED_VALUE"""),"T")</f>
        <v>T</v>
      </c>
      <c r="BN43" s="5" t="str">
        <f ca="1">IFERROR(__xludf.DUMMYFUNCTION("""COMPUTED_VALUE"""),"T")</f>
        <v>T</v>
      </c>
      <c r="BO43" s="5" t="str">
        <f ca="1">IFERROR(__xludf.DUMMYFUNCTION("""COMPUTED_VALUE"""),"T")</f>
        <v>T</v>
      </c>
      <c r="BP43" s="5" t="str">
        <f ca="1">IFERROR(__xludf.DUMMYFUNCTION("""COMPUTED_VALUE"""),"T")</f>
        <v>T</v>
      </c>
      <c r="BQ43" s="5" t="str">
        <f ca="1">IFERROR(__xludf.DUMMYFUNCTION("""COMPUTED_VALUE"""),"T")</f>
        <v>T</v>
      </c>
      <c r="BR43" s="5" t="str">
        <f ca="1">IFERROR(__xludf.DUMMYFUNCTION("""COMPUTED_VALUE"""),"T")</f>
        <v>T</v>
      </c>
      <c r="BS43" s="5" t="str">
        <f ca="1">IFERROR(__xludf.DUMMYFUNCTION("""COMPUTED_VALUE"""),"T")</f>
        <v>T</v>
      </c>
      <c r="BT43" s="5" t="str">
        <f ca="1">IFERROR(__xludf.DUMMYFUNCTION("""COMPUTED_VALUE"""),"T")</f>
        <v>T</v>
      </c>
      <c r="BU43" s="5" t="str">
        <f ca="1">IFERROR(__xludf.DUMMYFUNCTION("""COMPUTED_VALUE"""),"T")</f>
        <v>T</v>
      </c>
      <c r="BV43" s="5" t="str">
        <f ca="1">IFERROR(__xludf.DUMMYFUNCTION("""COMPUTED_VALUE"""),"T")</f>
        <v>T</v>
      </c>
      <c r="BW43" s="5" t="str">
        <f ca="1">IFERROR(__xludf.DUMMYFUNCTION("""COMPUTED_VALUE"""),"T")</f>
        <v>T</v>
      </c>
      <c r="BX43" s="5" t="str">
        <f ca="1">IFERROR(__xludf.DUMMYFUNCTION("""COMPUTED_VALUE"""),"T")</f>
        <v>T</v>
      </c>
      <c r="BY43" s="5" t="str">
        <f ca="1">IFERROR(__xludf.DUMMYFUNCTION("""COMPUTED_VALUE"""),"T")</f>
        <v>T</v>
      </c>
      <c r="BZ43" s="5" t="str">
        <f ca="1">IFERROR(__xludf.DUMMYFUNCTION("""COMPUTED_VALUE"""),"T")</f>
        <v>T</v>
      </c>
      <c r="CA43" s="5" t="str">
        <f ca="1">IFERROR(__xludf.DUMMYFUNCTION("""COMPUTED_VALUE"""),"T")</f>
        <v>T</v>
      </c>
      <c r="CB43" s="5" t="str">
        <f ca="1">IFERROR(__xludf.DUMMYFUNCTION("""COMPUTED_VALUE"""),"T")</f>
        <v>T</v>
      </c>
      <c r="CC43" s="5" t="str">
        <f ca="1">IFERROR(__xludf.DUMMYFUNCTION("""COMPUTED_VALUE"""),"T")</f>
        <v>T</v>
      </c>
      <c r="CD43" s="5" t="str">
        <f ca="1">IFERROR(__xludf.DUMMYFUNCTION("""COMPUTED_VALUE"""),"T")</f>
        <v>T</v>
      </c>
      <c r="CE43" s="5" t="str">
        <f ca="1">IFERROR(__xludf.DUMMYFUNCTION("""COMPUTED_VALUE"""),"T")</f>
        <v>T</v>
      </c>
      <c r="CF43" s="5" t="str">
        <f ca="1">IFERROR(__xludf.DUMMYFUNCTION("""COMPUTED_VALUE"""),"T")</f>
        <v>T</v>
      </c>
      <c r="CG43" s="5" t="str">
        <f ca="1">IFERROR(__xludf.DUMMYFUNCTION("""COMPUTED_VALUE"""),"T")</f>
        <v>T</v>
      </c>
      <c r="CH43" s="5" t="str">
        <f ca="1">IFERROR(__xludf.DUMMYFUNCTION("""COMPUTED_VALUE"""),"T")</f>
        <v>T</v>
      </c>
      <c r="CI43" s="5" t="str">
        <f ca="1">IFERROR(__xludf.DUMMYFUNCTION("""COMPUTED_VALUE"""),"T")</f>
        <v>T</v>
      </c>
      <c r="CJ43" s="5" t="str">
        <f ca="1">IFERROR(__xludf.DUMMYFUNCTION("""COMPUTED_VALUE"""),"T")</f>
        <v>T</v>
      </c>
      <c r="CK43" s="5" t="str">
        <f ca="1">IFERROR(__xludf.DUMMYFUNCTION("""COMPUTED_VALUE"""),"T")</f>
        <v>T</v>
      </c>
      <c r="CL43" s="5" t="str">
        <f ca="1">IFERROR(__xludf.DUMMYFUNCTION("""COMPUTED_VALUE"""),"T")</f>
        <v>T</v>
      </c>
      <c r="CM43" s="5" t="str">
        <f ca="1">IFERROR(__xludf.DUMMYFUNCTION("""COMPUTED_VALUE"""),"T")</f>
        <v>T</v>
      </c>
      <c r="CN43" s="5" t="str">
        <f ca="1">IFERROR(__xludf.DUMMYFUNCTION("""COMPUTED_VALUE"""),"T")</f>
        <v>T</v>
      </c>
      <c r="CO43" s="5" t="str">
        <f ca="1">IFERROR(__xludf.DUMMYFUNCTION("""COMPUTED_VALUE"""),"T")</f>
        <v>T</v>
      </c>
      <c r="CP43" s="5" t="str">
        <f ca="1">IFERROR(__xludf.DUMMYFUNCTION("""COMPUTED_VALUE"""),"T")</f>
        <v>T</v>
      </c>
      <c r="CQ43" s="5" t="str">
        <f ca="1">IFERROR(__xludf.DUMMYFUNCTION("""COMPUTED_VALUE"""),"T")</f>
        <v>T</v>
      </c>
      <c r="CR43" s="5" t="str">
        <f ca="1">IFERROR(__xludf.DUMMYFUNCTION("""COMPUTED_VALUE"""),"T")</f>
        <v>T</v>
      </c>
      <c r="CS43" s="5" t="str">
        <f ca="1">IFERROR(__xludf.DUMMYFUNCTION("""COMPUTED_VALUE"""),"T")</f>
        <v>T</v>
      </c>
      <c r="CT43" s="5" t="str">
        <f ca="1">IFERROR(__xludf.DUMMYFUNCTION("""COMPUTED_VALUE"""),"T")</f>
        <v>T</v>
      </c>
      <c r="CU43" s="5" t="str">
        <f ca="1">IFERROR(__xludf.DUMMYFUNCTION("""COMPUTED_VALUE"""),"T")</f>
        <v>T</v>
      </c>
      <c r="CV43" s="5" t="str">
        <f ca="1">IFERROR(__xludf.DUMMYFUNCTION("""COMPUTED_VALUE"""),"T")</f>
        <v>T</v>
      </c>
      <c r="CW43" s="5" t="str">
        <f ca="1">IFERROR(__xludf.DUMMYFUNCTION("""COMPUTED_VALUE"""),"T")</f>
        <v>T</v>
      </c>
      <c r="CX43" s="5" t="str">
        <f ca="1">IFERROR(__xludf.DUMMYFUNCTION("""COMPUTED_VALUE"""),"T")</f>
        <v>T</v>
      </c>
      <c r="CY43" s="5" t="str">
        <f ca="1">IFERROR(__xludf.DUMMYFUNCTION("""COMPUTED_VALUE"""),"T")</f>
        <v>T</v>
      </c>
      <c r="CZ43" s="5" t="str">
        <f ca="1">IFERROR(__xludf.DUMMYFUNCTION("""COMPUTED_VALUE"""),"T")</f>
        <v>T</v>
      </c>
      <c r="DA43" s="5" t="str">
        <f ca="1">IFERROR(__xludf.DUMMYFUNCTION("""COMPUTED_VALUE"""),"T")</f>
        <v>T</v>
      </c>
      <c r="DB43" s="5" t="str">
        <f ca="1">IFERROR(__xludf.DUMMYFUNCTION("""COMPUTED_VALUE"""),"T")</f>
        <v>T</v>
      </c>
      <c r="DC43" s="5" t="str">
        <f ca="1">IFERROR(__xludf.DUMMYFUNCTION("""COMPUTED_VALUE"""),"T")</f>
        <v>T</v>
      </c>
      <c r="DD43" s="5" t="str">
        <f ca="1">IFERROR(__xludf.DUMMYFUNCTION("""COMPUTED_VALUE"""),"T")</f>
        <v>T</v>
      </c>
      <c r="DE43" s="5" t="str">
        <f ca="1">IFERROR(__xludf.DUMMYFUNCTION("""COMPUTED_VALUE"""),"T")</f>
        <v>T</v>
      </c>
      <c r="DF43" s="5"/>
      <c r="DG43" s="5"/>
      <c r="DH43" s="5"/>
      <c r="DI43" s="5"/>
      <c r="DJ43" s="5"/>
      <c r="DK43" s="5"/>
      <c r="DL43" s="5"/>
      <c r="DM43" s="5"/>
      <c r="DN43" s="5"/>
      <c r="DO43" s="5"/>
    </row>
    <row r="44" spans="1:119" ht="14">
      <c r="A44" s="3">
        <f t="shared" ca="1" si="0"/>
        <v>13</v>
      </c>
      <c r="B44" s="3" t="str">
        <f ca="1">IFERROR(__xludf.DUMMYFUNCTION("""COMPUTED_VALUE"""),"us-IA")</f>
        <v>us-IA</v>
      </c>
      <c r="C44" s="3" t="str">
        <f ca="1">IFERROR(__xludf.DUMMYFUNCTION("""COMPUTED_VALUE"""),"Iowa")</f>
        <v>Iowa</v>
      </c>
      <c r="D44" s="5" t="str">
        <f ca="1">IFERROR(__xludf.DUMMYFUNCTION("""COMPUTED_VALUE"""),"T")</f>
        <v>T</v>
      </c>
      <c r="E44" s="5" t="str">
        <f ca="1">IFERROR(__xludf.DUMMYFUNCTION("""COMPUTED_VALUE"""),"T")</f>
        <v>T</v>
      </c>
      <c r="F44" s="5" t="str">
        <f ca="1">IFERROR(__xludf.DUMMYFUNCTION("""COMPUTED_VALUE"""),"E")</f>
        <v>E</v>
      </c>
      <c r="G44" s="5" t="str">
        <f ca="1">IFERROR(__xludf.DUMMYFUNCTION("""COMPUTED_VALUE"""),"E")</f>
        <v>E</v>
      </c>
      <c r="H44" s="5" t="str">
        <f ca="1">IFERROR(__xludf.DUMMYFUNCTION("""COMPUTED_VALUE"""),"T")</f>
        <v>T</v>
      </c>
      <c r="I44" s="5" t="str">
        <f ca="1">IFERROR(__xludf.DUMMYFUNCTION("""COMPUTED_VALUE"""),"T")</f>
        <v>T</v>
      </c>
      <c r="J44" s="5" t="str">
        <f ca="1">IFERROR(__xludf.DUMMYFUNCTION("""COMPUTED_VALUE"""),"T")</f>
        <v>T</v>
      </c>
      <c r="K44" s="5" t="str">
        <f ca="1">IFERROR(__xludf.DUMMYFUNCTION("""COMPUTED_VALUE"""),"T")</f>
        <v>T</v>
      </c>
      <c r="L44" s="5" t="str">
        <f ca="1">IFERROR(__xludf.DUMMYFUNCTION("""COMPUTED_VALUE"""),"T")</f>
        <v>T</v>
      </c>
      <c r="M44" s="5" t="str">
        <f ca="1">IFERROR(__xludf.DUMMYFUNCTION("""COMPUTED_VALUE"""),"E")</f>
        <v>E</v>
      </c>
      <c r="N44" s="5" t="str">
        <f ca="1">IFERROR(__xludf.DUMMYFUNCTION("""COMPUTED_VALUE"""),"T")</f>
        <v>T</v>
      </c>
      <c r="O44" s="5" t="str">
        <f ca="1">IFERROR(__xludf.DUMMYFUNCTION("""COMPUTED_VALUE"""),"T")</f>
        <v>T</v>
      </c>
      <c r="P44" s="5" t="str">
        <f ca="1">IFERROR(__xludf.DUMMYFUNCTION("""COMPUTED_VALUE"""),"T")</f>
        <v>T</v>
      </c>
      <c r="Q44" s="5" t="str">
        <f ca="1">IFERROR(__xludf.DUMMYFUNCTION("""COMPUTED_VALUE"""),"T")</f>
        <v>T</v>
      </c>
      <c r="R44" s="5" t="str">
        <f ca="1">IFERROR(__xludf.DUMMYFUNCTION("""COMPUTED_VALUE"""),"E")</f>
        <v>E</v>
      </c>
      <c r="S44" s="5" t="str">
        <f ca="1">IFERROR(__xludf.DUMMYFUNCTION("""COMPUTED_VALUE"""),"E")</f>
        <v>E</v>
      </c>
      <c r="T44" s="5" t="str">
        <f ca="1">IFERROR(__xludf.DUMMYFUNCTION("""COMPUTED_VALUE"""),"T")</f>
        <v>T</v>
      </c>
      <c r="U44" s="5" t="str">
        <f ca="1">IFERROR(__xludf.DUMMYFUNCTION("""COMPUTED_VALUE"""),"T")</f>
        <v>T</v>
      </c>
      <c r="V44" s="5" t="str">
        <f ca="1">IFERROR(__xludf.DUMMYFUNCTION("""COMPUTED_VALUE"""),"T")</f>
        <v>T</v>
      </c>
      <c r="W44" s="5" t="str">
        <f ca="1">IFERROR(__xludf.DUMMYFUNCTION("""COMPUTED_VALUE"""),"E")</f>
        <v>E</v>
      </c>
      <c r="X44" s="5" t="str">
        <f ca="1">IFERROR(__xludf.DUMMYFUNCTION("""COMPUTED_VALUE"""),"E")</f>
        <v>E</v>
      </c>
      <c r="Y44" s="5" t="str">
        <f ca="1">IFERROR(__xludf.DUMMYFUNCTION("""COMPUTED_VALUE"""),"E")</f>
        <v>E</v>
      </c>
      <c r="Z44" s="5" t="str">
        <f ca="1">IFERROR(__xludf.DUMMYFUNCTION("""COMPUTED_VALUE"""),"T")</f>
        <v>T</v>
      </c>
      <c r="AA44" s="5" t="str">
        <f ca="1">IFERROR(__xludf.DUMMYFUNCTION("""COMPUTED_VALUE"""),"T")</f>
        <v>T</v>
      </c>
      <c r="AB44" s="5" t="str">
        <f ca="1">IFERROR(__xludf.DUMMYFUNCTION("""COMPUTED_VALUE"""),"T")</f>
        <v>T</v>
      </c>
      <c r="AC44" s="5" t="str">
        <f ca="1">IFERROR(__xludf.DUMMYFUNCTION("""COMPUTED_VALUE"""),"T")</f>
        <v>T</v>
      </c>
      <c r="AD44" s="5" t="str">
        <f ca="1">IFERROR(__xludf.DUMMYFUNCTION("""COMPUTED_VALUE"""),"E")</f>
        <v>E</v>
      </c>
      <c r="AE44" s="5" t="str">
        <f ca="1">IFERROR(__xludf.DUMMYFUNCTION("""COMPUTED_VALUE"""),"T")</f>
        <v>T</v>
      </c>
      <c r="AF44" s="5" t="str">
        <f ca="1">IFERROR(__xludf.DUMMYFUNCTION("""COMPUTED_VALUE"""),"T")</f>
        <v>T</v>
      </c>
      <c r="AG44" s="5" t="str">
        <f ca="1">IFERROR(__xludf.DUMMYFUNCTION("""COMPUTED_VALUE"""),"T")</f>
        <v>T</v>
      </c>
      <c r="AH44" s="5" t="str">
        <f ca="1">IFERROR(__xludf.DUMMYFUNCTION("""COMPUTED_VALUE"""),"T")</f>
        <v>T</v>
      </c>
      <c r="AI44" s="5" t="str">
        <f ca="1">IFERROR(__xludf.DUMMYFUNCTION("""COMPUTED_VALUE"""),"T")</f>
        <v>T</v>
      </c>
      <c r="AJ44" s="5" t="str">
        <f ca="1">IFERROR(__xludf.DUMMYFUNCTION("""COMPUTED_VALUE"""),"T")</f>
        <v>T</v>
      </c>
      <c r="AK44" s="5" t="str">
        <f ca="1">IFERROR(__xludf.DUMMYFUNCTION("""COMPUTED_VALUE"""),"T")</f>
        <v>T</v>
      </c>
      <c r="AL44" s="5" t="str">
        <f ca="1">IFERROR(__xludf.DUMMYFUNCTION("""COMPUTED_VALUE"""),"T")</f>
        <v>T</v>
      </c>
      <c r="AM44" s="5" t="str">
        <f ca="1">IFERROR(__xludf.DUMMYFUNCTION("""COMPUTED_VALUE"""),"T")</f>
        <v>T</v>
      </c>
      <c r="AN44" s="5" t="str">
        <f ca="1">IFERROR(__xludf.DUMMYFUNCTION("""COMPUTED_VALUE"""),"T")</f>
        <v>T</v>
      </c>
      <c r="AO44" s="5" t="str">
        <f ca="1">IFERROR(__xludf.DUMMYFUNCTION("""COMPUTED_VALUE"""),"T")</f>
        <v>T</v>
      </c>
      <c r="AP44" s="5" t="str">
        <f ca="1">IFERROR(__xludf.DUMMYFUNCTION("""COMPUTED_VALUE"""),"T")</f>
        <v>T</v>
      </c>
      <c r="AQ44" s="5" t="str">
        <f ca="1">IFERROR(__xludf.DUMMYFUNCTION("""COMPUTED_VALUE"""),"T")</f>
        <v>T</v>
      </c>
      <c r="AR44" s="5" t="str">
        <f ca="1">IFERROR(__xludf.DUMMYFUNCTION("""COMPUTED_VALUE"""),"T")</f>
        <v>T</v>
      </c>
      <c r="AS44" s="5" t="str">
        <f ca="1">IFERROR(__xludf.DUMMYFUNCTION("""COMPUTED_VALUE"""),"T")</f>
        <v>T</v>
      </c>
      <c r="AT44" s="5" t="str">
        <f ca="1">IFERROR(__xludf.DUMMYFUNCTION("""COMPUTED_VALUE"""),"T")</f>
        <v>T</v>
      </c>
      <c r="AU44" s="5" t="str">
        <f ca="1">IFERROR(__xludf.DUMMYFUNCTION("""COMPUTED_VALUE"""),"T")</f>
        <v>T</v>
      </c>
      <c r="AV44" s="5" t="str">
        <f ca="1">IFERROR(__xludf.DUMMYFUNCTION("""COMPUTED_VALUE"""),"T")</f>
        <v>T</v>
      </c>
      <c r="AW44" s="5" t="str">
        <f ca="1">IFERROR(__xludf.DUMMYFUNCTION("""COMPUTED_VALUE"""),"T")</f>
        <v>T</v>
      </c>
      <c r="AX44" s="5" t="str">
        <f ca="1">IFERROR(__xludf.DUMMYFUNCTION("""COMPUTED_VALUE"""),"T")</f>
        <v>T</v>
      </c>
      <c r="AY44" s="5" t="str">
        <f ca="1">IFERROR(__xludf.DUMMYFUNCTION("""COMPUTED_VALUE"""),"T")</f>
        <v>T</v>
      </c>
      <c r="AZ44" s="5" t="str">
        <f ca="1">IFERROR(__xludf.DUMMYFUNCTION("""COMPUTED_VALUE"""),"T")</f>
        <v>T</v>
      </c>
      <c r="BA44" s="5" t="str">
        <f ca="1">IFERROR(__xludf.DUMMYFUNCTION("""COMPUTED_VALUE"""),"T")</f>
        <v>T</v>
      </c>
      <c r="BB44" s="5" t="str">
        <f ca="1">IFERROR(__xludf.DUMMYFUNCTION("""COMPUTED_VALUE"""),"T")</f>
        <v>T</v>
      </c>
      <c r="BC44" s="5" t="str">
        <f ca="1">IFERROR(__xludf.DUMMYFUNCTION("""COMPUTED_VALUE"""),"T")</f>
        <v>T</v>
      </c>
      <c r="BD44" s="5" t="str">
        <f ca="1">IFERROR(__xludf.DUMMYFUNCTION("""COMPUTED_VALUE"""),"T")</f>
        <v>T</v>
      </c>
      <c r="BE44" s="5" t="str">
        <f ca="1">IFERROR(__xludf.DUMMYFUNCTION("""COMPUTED_VALUE"""),"T")</f>
        <v>T</v>
      </c>
      <c r="BF44" s="5" t="str">
        <f ca="1">IFERROR(__xludf.DUMMYFUNCTION("""COMPUTED_VALUE"""),"T")</f>
        <v>T</v>
      </c>
      <c r="BG44" s="5" t="str">
        <f ca="1">IFERROR(__xludf.DUMMYFUNCTION("""COMPUTED_VALUE"""),"T")</f>
        <v>T</v>
      </c>
      <c r="BH44" s="5" t="str">
        <f ca="1">IFERROR(__xludf.DUMMYFUNCTION("""COMPUTED_VALUE"""),"T")</f>
        <v>T</v>
      </c>
      <c r="BI44" s="5" t="str">
        <f ca="1">IFERROR(__xludf.DUMMYFUNCTION("""COMPUTED_VALUE"""),"E")</f>
        <v>E</v>
      </c>
      <c r="BJ44" s="5" t="str">
        <f ca="1">IFERROR(__xludf.DUMMYFUNCTION("""COMPUTED_VALUE"""),"E")</f>
        <v>E</v>
      </c>
      <c r="BK44" s="5" t="str">
        <f ca="1">IFERROR(__xludf.DUMMYFUNCTION("""COMPUTED_VALUE"""),"T")</f>
        <v>T</v>
      </c>
      <c r="BL44" s="5" t="str">
        <f ca="1">IFERROR(__xludf.DUMMYFUNCTION("""COMPUTED_VALUE"""),"T")</f>
        <v>T</v>
      </c>
      <c r="BM44" s="5" t="str">
        <f ca="1">IFERROR(__xludf.DUMMYFUNCTION("""COMPUTED_VALUE"""),"T")</f>
        <v>T</v>
      </c>
      <c r="BN44" s="5" t="str">
        <f ca="1">IFERROR(__xludf.DUMMYFUNCTION("""COMPUTED_VALUE"""),"T")</f>
        <v>T</v>
      </c>
      <c r="BO44" s="5" t="str">
        <f ca="1">IFERROR(__xludf.DUMMYFUNCTION("""COMPUTED_VALUE"""),"T")</f>
        <v>T</v>
      </c>
      <c r="BP44" s="5" t="str">
        <f ca="1">IFERROR(__xludf.DUMMYFUNCTION("""COMPUTED_VALUE"""),"T")</f>
        <v>T</v>
      </c>
      <c r="BQ44" s="5" t="str">
        <f ca="1">IFERROR(__xludf.DUMMYFUNCTION("""COMPUTED_VALUE"""),"T")</f>
        <v>T</v>
      </c>
      <c r="BR44" s="5" t="str">
        <f ca="1">IFERROR(__xludf.DUMMYFUNCTION("""COMPUTED_VALUE"""),"T")</f>
        <v>T</v>
      </c>
      <c r="BS44" s="5" t="str">
        <f ca="1">IFERROR(__xludf.DUMMYFUNCTION("""COMPUTED_VALUE"""),"T")</f>
        <v>T</v>
      </c>
      <c r="BT44" s="5" t="str">
        <f ca="1">IFERROR(__xludf.DUMMYFUNCTION("""COMPUTED_VALUE"""),"T")</f>
        <v>T</v>
      </c>
      <c r="BU44" s="5" t="str">
        <f ca="1">IFERROR(__xludf.DUMMYFUNCTION("""COMPUTED_VALUE"""),"T")</f>
        <v>T</v>
      </c>
      <c r="BV44" s="5" t="str">
        <f ca="1">IFERROR(__xludf.DUMMYFUNCTION("""COMPUTED_VALUE"""),"T")</f>
        <v>T</v>
      </c>
      <c r="BW44" s="5" t="str">
        <f ca="1">IFERROR(__xludf.DUMMYFUNCTION("""COMPUTED_VALUE"""),"T")</f>
        <v>T</v>
      </c>
      <c r="BX44" s="5" t="str">
        <f ca="1">IFERROR(__xludf.DUMMYFUNCTION("""COMPUTED_VALUE"""),"T")</f>
        <v>T</v>
      </c>
      <c r="BY44" s="5" t="str">
        <f ca="1">IFERROR(__xludf.DUMMYFUNCTION("""COMPUTED_VALUE"""),"T")</f>
        <v>T</v>
      </c>
      <c r="BZ44" s="5" t="str">
        <f ca="1">IFERROR(__xludf.DUMMYFUNCTION("""COMPUTED_VALUE"""),"T")</f>
        <v>T</v>
      </c>
      <c r="CA44" s="5" t="str">
        <f ca="1">IFERROR(__xludf.DUMMYFUNCTION("""COMPUTED_VALUE"""),"T")</f>
        <v>T</v>
      </c>
      <c r="CB44" s="5" t="str">
        <f ca="1">IFERROR(__xludf.DUMMYFUNCTION("""COMPUTED_VALUE"""),"T")</f>
        <v>T</v>
      </c>
      <c r="CC44" s="5" t="str">
        <f ca="1">IFERROR(__xludf.DUMMYFUNCTION("""COMPUTED_VALUE"""),"T")</f>
        <v>T</v>
      </c>
      <c r="CD44" s="5" t="str">
        <f ca="1">IFERROR(__xludf.DUMMYFUNCTION("""COMPUTED_VALUE"""),"T")</f>
        <v>T</v>
      </c>
      <c r="CE44" s="5" t="str">
        <f ca="1">IFERROR(__xludf.DUMMYFUNCTION("""COMPUTED_VALUE"""),"T")</f>
        <v>T</v>
      </c>
      <c r="CF44" s="5" t="str">
        <f ca="1">IFERROR(__xludf.DUMMYFUNCTION("""COMPUTED_VALUE"""),"T")</f>
        <v>T</v>
      </c>
      <c r="CG44" s="5" t="str">
        <f ca="1">IFERROR(__xludf.DUMMYFUNCTION("""COMPUTED_VALUE"""),"T")</f>
        <v>T</v>
      </c>
      <c r="CH44" s="5" t="str">
        <f ca="1">IFERROR(__xludf.DUMMYFUNCTION("""COMPUTED_VALUE"""),"T")</f>
        <v>T</v>
      </c>
      <c r="CI44" s="5" t="str">
        <f ca="1">IFERROR(__xludf.DUMMYFUNCTION("""COMPUTED_VALUE"""),"T")</f>
        <v>T</v>
      </c>
      <c r="CJ44" s="5" t="str">
        <f ca="1">IFERROR(__xludf.DUMMYFUNCTION("""COMPUTED_VALUE"""),"T")</f>
        <v>T</v>
      </c>
      <c r="CK44" s="5" t="str">
        <f ca="1">IFERROR(__xludf.DUMMYFUNCTION("""COMPUTED_VALUE"""),"T")</f>
        <v>T</v>
      </c>
      <c r="CL44" s="5" t="str">
        <f ca="1">IFERROR(__xludf.DUMMYFUNCTION("""COMPUTED_VALUE"""),"T")</f>
        <v>T</v>
      </c>
      <c r="CM44" s="5" t="str">
        <f ca="1">IFERROR(__xludf.DUMMYFUNCTION("""COMPUTED_VALUE"""),"T")</f>
        <v>T</v>
      </c>
      <c r="CN44" s="5" t="str">
        <f ca="1">IFERROR(__xludf.DUMMYFUNCTION("""COMPUTED_VALUE"""),"T")</f>
        <v>T</v>
      </c>
      <c r="CO44" s="5" t="str">
        <f ca="1">IFERROR(__xludf.DUMMYFUNCTION("""COMPUTED_VALUE"""),"T")</f>
        <v>T</v>
      </c>
      <c r="CP44" s="5" t="str">
        <f ca="1">IFERROR(__xludf.DUMMYFUNCTION("""COMPUTED_VALUE"""),"T")</f>
        <v>T</v>
      </c>
      <c r="CQ44" s="5" t="str">
        <f ca="1">IFERROR(__xludf.DUMMYFUNCTION("""COMPUTED_VALUE"""),"T")</f>
        <v>T</v>
      </c>
      <c r="CR44" s="5" t="str">
        <f ca="1">IFERROR(__xludf.DUMMYFUNCTION("""COMPUTED_VALUE"""),"T")</f>
        <v>T</v>
      </c>
      <c r="CS44" s="5" t="str">
        <f ca="1">IFERROR(__xludf.DUMMYFUNCTION("""COMPUTED_VALUE"""),"T")</f>
        <v>T</v>
      </c>
      <c r="CT44" s="5" t="str">
        <f ca="1">IFERROR(__xludf.DUMMYFUNCTION("""COMPUTED_VALUE"""),"T")</f>
        <v>T</v>
      </c>
      <c r="CU44" s="5" t="str">
        <f ca="1">IFERROR(__xludf.DUMMYFUNCTION("""COMPUTED_VALUE"""),"T")</f>
        <v>T</v>
      </c>
      <c r="CV44" s="5" t="str">
        <f ca="1">IFERROR(__xludf.DUMMYFUNCTION("""COMPUTED_VALUE"""),"T")</f>
        <v>T</v>
      </c>
      <c r="CW44" s="5" t="str">
        <f ca="1">IFERROR(__xludf.DUMMYFUNCTION("""COMPUTED_VALUE"""),"T")</f>
        <v>T</v>
      </c>
      <c r="CX44" s="5" t="str">
        <f ca="1">IFERROR(__xludf.DUMMYFUNCTION("""COMPUTED_VALUE"""),"T")</f>
        <v>T</v>
      </c>
      <c r="CY44" s="5" t="str">
        <f ca="1">IFERROR(__xludf.DUMMYFUNCTION("""COMPUTED_VALUE"""),"T")</f>
        <v>T</v>
      </c>
      <c r="CZ44" s="5" t="str">
        <f ca="1">IFERROR(__xludf.DUMMYFUNCTION("""COMPUTED_VALUE"""),"T")</f>
        <v>T</v>
      </c>
      <c r="DA44" s="5" t="str">
        <f ca="1">IFERROR(__xludf.DUMMYFUNCTION("""COMPUTED_VALUE"""),"T")</f>
        <v>T</v>
      </c>
      <c r="DB44" s="5" t="str">
        <f ca="1">IFERROR(__xludf.DUMMYFUNCTION("""COMPUTED_VALUE"""),"T")</f>
        <v>T</v>
      </c>
      <c r="DC44" s="5" t="str">
        <f ca="1">IFERROR(__xludf.DUMMYFUNCTION("""COMPUTED_VALUE"""),"T")</f>
        <v>T</v>
      </c>
      <c r="DD44" s="5" t="str">
        <f ca="1">IFERROR(__xludf.DUMMYFUNCTION("""COMPUTED_VALUE"""),"T")</f>
        <v>T</v>
      </c>
      <c r="DE44" s="5" t="str">
        <f ca="1">IFERROR(__xludf.DUMMYFUNCTION("""COMPUTED_VALUE"""),"T")</f>
        <v>T</v>
      </c>
      <c r="DF44" s="5"/>
      <c r="DG44" s="5"/>
      <c r="DH44" s="5"/>
      <c r="DI44" s="5"/>
      <c r="DJ44" s="5"/>
      <c r="DK44" s="5"/>
      <c r="DL44" s="5"/>
      <c r="DM44" s="5"/>
      <c r="DN44" s="5"/>
      <c r="DO44" s="5"/>
    </row>
    <row r="45" spans="1:119" ht="14">
      <c r="A45" s="3">
        <f t="shared" ca="1" si="0"/>
        <v>14</v>
      </c>
      <c r="B45" s="3" t="str">
        <f ca="1">IFERROR(__xludf.DUMMYFUNCTION("""COMPUTED_VALUE"""),"us-ID")</f>
        <v>us-ID</v>
      </c>
      <c r="C45" s="3" t="str">
        <f ca="1">IFERROR(__xludf.DUMMYFUNCTION("""COMPUTED_VALUE"""),"Idaho")</f>
        <v>Idaho</v>
      </c>
      <c r="D45" s="5" t="str">
        <f ca="1">IFERROR(__xludf.DUMMYFUNCTION("""COMPUTED_VALUE"""),"E")</f>
        <v>E</v>
      </c>
      <c r="E45" s="5" t="str">
        <f ca="1">IFERROR(__xludf.DUMMYFUNCTION("""COMPUTED_VALUE"""),"E")</f>
        <v>E</v>
      </c>
      <c r="F45" s="5" t="str">
        <f ca="1">IFERROR(__xludf.DUMMYFUNCTION("""COMPUTED_VALUE"""),"E")</f>
        <v>E</v>
      </c>
      <c r="G45" s="5" t="str">
        <f ca="1">IFERROR(__xludf.DUMMYFUNCTION("""COMPUTED_VALUE"""),"E")</f>
        <v>E</v>
      </c>
      <c r="H45" s="5" t="str">
        <f ca="1">IFERROR(__xludf.DUMMYFUNCTION("""COMPUTED_VALUE"""),"E")</f>
        <v>E</v>
      </c>
      <c r="I45" s="5" t="str">
        <f ca="1">IFERROR(__xludf.DUMMYFUNCTION("""COMPUTED_VALUE"""),"E")</f>
        <v>E</v>
      </c>
      <c r="J45" s="5" t="str">
        <f ca="1">IFERROR(__xludf.DUMMYFUNCTION("""COMPUTED_VALUE"""),"E")</f>
        <v>E</v>
      </c>
      <c r="K45" s="5" t="str">
        <f ca="1">IFERROR(__xludf.DUMMYFUNCTION("""COMPUTED_VALUE"""),"E")</f>
        <v>E</v>
      </c>
      <c r="L45" s="5" t="str">
        <f ca="1">IFERROR(__xludf.DUMMYFUNCTION("""COMPUTED_VALUE"""),"E")</f>
        <v>E</v>
      </c>
      <c r="M45" s="5" t="str">
        <f ca="1">IFERROR(__xludf.DUMMYFUNCTION("""COMPUTED_VALUE"""),"E")</f>
        <v>E</v>
      </c>
      <c r="N45" s="5" t="str">
        <f ca="1">IFERROR(__xludf.DUMMYFUNCTION("""COMPUTED_VALUE"""),"E")</f>
        <v>E</v>
      </c>
      <c r="O45" s="5" t="str">
        <f ca="1">IFERROR(__xludf.DUMMYFUNCTION("""COMPUTED_VALUE"""),"E")</f>
        <v>E</v>
      </c>
      <c r="P45" s="5" t="str">
        <f ca="1">IFERROR(__xludf.DUMMYFUNCTION("""COMPUTED_VALUE"""),"T")</f>
        <v>T</v>
      </c>
      <c r="Q45" s="5" t="str">
        <f ca="1">IFERROR(__xludf.DUMMYFUNCTION("""COMPUTED_VALUE"""),"T")</f>
        <v>T</v>
      </c>
      <c r="R45" s="5" t="str">
        <f ca="1">IFERROR(__xludf.DUMMYFUNCTION("""COMPUTED_VALUE"""),"E")</f>
        <v>E</v>
      </c>
      <c r="S45" s="5" t="str">
        <f ca="1">IFERROR(__xludf.DUMMYFUNCTION("""COMPUTED_VALUE"""),"E")</f>
        <v>E</v>
      </c>
      <c r="T45" s="5" t="str">
        <f ca="1">IFERROR(__xludf.DUMMYFUNCTION("""COMPUTED_VALUE"""),"E")</f>
        <v>E</v>
      </c>
      <c r="U45" s="5" t="str">
        <f ca="1">IFERROR(__xludf.DUMMYFUNCTION("""COMPUTED_VALUE"""),"E")</f>
        <v>E</v>
      </c>
      <c r="V45" s="5" t="str">
        <f ca="1">IFERROR(__xludf.DUMMYFUNCTION("""COMPUTED_VALUE"""),"T")</f>
        <v>T</v>
      </c>
      <c r="W45" s="5" t="str">
        <f ca="1">IFERROR(__xludf.DUMMYFUNCTION("""COMPUTED_VALUE"""),"T")</f>
        <v>T</v>
      </c>
      <c r="X45" s="5" t="str">
        <f ca="1">IFERROR(__xludf.DUMMYFUNCTION("""COMPUTED_VALUE"""),"E")</f>
        <v>E</v>
      </c>
      <c r="Y45" s="5" t="str">
        <f ca="1">IFERROR(__xludf.DUMMYFUNCTION("""COMPUTED_VALUE"""),"E")</f>
        <v>E</v>
      </c>
      <c r="Z45" s="5" t="str">
        <f ca="1">IFERROR(__xludf.DUMMYFUNCTION("""COMPUTED_VALUE"""),"E")</f>
        <v>E</v>
      </c>
      <c r="AA45" s="5" t="str">
        <f ca="1">IFERROR(__xludf.DUMMYFUNCTION("""COMPUTED_VALUE"""),"E")</f>
        <v>E</v>
      </c>
      <c r="AB45" s="5" t="str">
        <f ca="1">IFERROR(__xludf.DUMMYFUNCTION("""COMPUTED_VALUE"""),"E")</f>
        <v>E</v>
      </c>
      <c r="AC45" s="5" t="str">
        <f ca="1">IFERROR(__xludf.DUMMYFUNCTION("""COMPUTED_VALUE"""),"E")</f>
        <v>E</v>
      </c>
      <c r="AD45" s="5" t="str">
        <f ca="1">IFERROR(__xludf.DUMMYFUNCTION("""COMPUTED_VALUE"""),"E")</f>
        <v>E</v>
      </c>
      <c r="AE45" s="5" t="str">
        <f ca="1">IFERROR(__xludf.DUMMYFUNCTION("""COMPUTED_VALUE"""),"E")</f>
        <v>E</v>
      </c>
      <c r="AF45" s="5" t="str">
        <f ca="1">IFERROR(__xludf.DUMMYFUNCTION("""COMPUTED_VALUE"""),"T")</f>
        <v>T</v>
      </c>
      <c r="AG45" s="5" t="str">
        <f ca="1">IFERROR(__xludf.DUMMYFUNCTION("""COMPUTED_VALUE"""),"E")</f>
        <v>E</v>
      </c>
      <c r="AH45" s="5" t="str">
        <f ca="1">IFERROR(__xludf.DUMMYFUNCTION("""COMPUTED_VALUE"""),"T")</f>
        <v>T</v>
      </c>
      <c r="AI45" s="5" t="str">
        <f ca="1">IFERROR(__xludf.DUMMYFUNCTION("""COMPUTED_VALUE"""),"E")</f>
        <v>E</v>
      </c>
      <c r="AJ45" s="5" t="str">
        <f ca="1">IFERROR(__xludf.DUMMYFUNCTION("""COMPUTED_VALUE"""),"T")</f>
        <v>T</v>
      </c>
      <c r="AK45" s="5" t="str">
        <f ca="1">IFERROR(__xludf.DUMMYFUNCTION("""COMPUTED_VALUE"""),"E")</f>
        <v>E</v>
      </c>
      <c r="AL45" s="5" t="str">
        <f ca="1">IFERROR(__xludf.DUMMYFUNCTION("""COMPUTED_VALUE"""),"T")</f>
        <v>T</v>
      </c>
      <c r="AM45" s="5" t="str">
        <f ca="1">IFERROR(__xludf.DUMMYFUNCTION("""COMPUTED_VALUE"""),"E")</f>
        <v>E</v>
      </c>
      <c r="AN45" s="5" t="str">
        <f ca="1">IFERROR(__xludf.DUMMYFUNCTION("""COMPUTED_VALUE"""),"T")</f>
        <v>T</v>
      </c>
      <c r="AO45" s="5" t="str">
        <f ca="1">IFERROR(__xludf.DUMMYFUNCTION("""COMPUTED_VALUE"""),"E")</f>
        <v>E</v>
      </c>
      <c r="AP45" s="5" t="str">
        <f ca="1">IFERROR(__xludf.DUMMYFUNCTION("""COMPUTED_VALUE"""),"T")</f>
        <v>T</v>
      </c>
      <c r="AQ45" s="5" t="str">
        <f ca="1">IFERROR(__xludf.DUMMYFUNCTION("""COMPUTED_VALUE"""),"E")</f>
        <v>E</v>
      </c>
      <c r="AR45" s="5" t="str">
        <f ca="1">IFERROR(__xludf.DUMMYFUNCTION("""COMPUTED_VALUE"""),"T")</f>
        <v>T</v>
      </c>
      <c r="AS45" s="5" t="str">
        <f ca="1">IFERROR(__xludf.DUMMYFUNCTION("""COMPUTED_VALUE"""),"E")</f>
        <v>E</v>
      </c>
      <c r="AT45" s="5" t="str">
        <f ca="1">IFERROR(__xludf.DUMMYFUNCTION("""COMPUTED_VALUE"""),"T")</f>
        <v>T</v>
      </c>
      <c r="AU45" s="5" t="str">
        <f ca="1">IFERROR(__xludf.DUMMYFUNCTION("""COMPUTED_VALUE"""),"E")</f>
        <v>E</v>
      </c>
      <c r="AV45" s="5" t="str">
        <f ca="1">IFERROR(__xludf.DUMMYFUNCTION("""COMPUTED_VALUE"""),"T")</f>
        <v>T</v>
      </c>
      <c r="AW45" s="5" t="str">
        <f ca="1">IFERROR(__xludf.DUMMYFUNCTION("""COMPUTED_VALUE"""),"E")</f>
        <v>E</v>
      </c>
      <c r="AX45" s="5" t="str">
        <f ca="1">IFERROR(__xludf.DUMMYFUNCTION("""COMPUTED_VALUE"""),"T")</f>
        <v>T</v>
      </c>
      <c r="AY45" s="5" t="str">
        <f ca="1">IFERROR(__xludf.DUMMYFUNCTION("""COMPUTED_VALUE"""),"T")</f>
        <v>T</v>
      </c>
      <c r="AZ45" s="5" t="str">
        <f ca="1">IFERROR(__xludf.DUMMYFUNCTION("""COMPUTED_VALUE"""),"T")</f>
        <v>T</v>
      </c>
      <c r="BA45" s="5" t="str">
        <f ca="1">IFERROR(__xludf.DUMMYFUNCTION("""COMPUTED_VALUE"""),"E")</f>
        <v>E</v>
      </c>
      <c r="BB45" s="5" t="str">
        <f ca="1">IFERROR(__xludf.DUMMYFUNCTION("""COMPUTED_VALUE"""),"T")</f>
        <v>T</v>
      </c>
      <c r="BC45" s="5" t="str">
        <f ca="1">IFERROR(__xludf.DUMMYFUNCTION("""COMPUTED_VALUE"""),"E")</f>
        <v>E</v>
      </c>
      <c r="BD45" s="5" t="str">
        <f ca="1">IFERROR(__xludf.DUMMYFUNCTION("""COMPUTED_VALUE"""),"T")</f>
        <v>T</v>
      </c>
      <c r="BE45" s="5" t="str">
        <f ca="1">IFERROR(__xludf.DUMMYFUNCTION("""COMPUTED_VALUE"""),"E")</f>
        <v>E</v>
      </c>
      <c r="BF45" s="5" t="str">
        <f ca="1">IFERROR(__xludf.DUMMYFUNCTION("""COMPUTED_VALUE"""),"E")</f>
        <v>E</v>
      </c>
      <c r="BG45" s="5" t="str">
        <f ca="1">IFERROR(__xludf.DUMMYFUNCTION("""COMPUTED_VALUE"""),"E")</f>
        <v>E</v>
      </c>
      <c r="BH45" s="5" t="str">
        <f ca="1">IFERROR(__xludf.DUMMYFUNCTION("""COMPUTED_VALUE"""),"E")</f>
        <v>E</v>
      </c>
      <c r="BI45" s="5" t="str">
        <f ca="1">IFERROR(__xludf.DUMMYFUNCTION("""COMPUTED_VALUE"""),"E")</f>
        <v>E</v>
      </c>
      <c r="BJ45" s="5" t="str">
        <f ca="1">IFERROR(__xludf.DUMMYFUNCTION("""COMPUTED_VALUE"""),"E")</f>
        <v>E</v>
      </c>
      <c r="BK45" s="5" t="str">
        <f ca="1">IFERROR(__xludf.DUMMYFUNCTION("""COMPUTED_VALUE"""),"E")</f>
        <v>E</v>
      </c>
      <c r="BL45" s="5" t="str">
        <f ca="1">IFERROR(__xludf.DUMMYFUNCTION("""COMPUTED_VALUE"""),"E")</f>
        <v>E</v>
      </c>
      <c r="BM45" s="5" t="str">
        <f ca="1">IFERROR(__xludf.DUMMYFUNCTION("""COMPUTED_VALUE"""),"E")</f>
        <v>E</v>
      </c>
      <c r="BN45" s="5" t="str">
        <f ca="1">IFERROR(__xludf.DUMMYFUNCTION("""COMPUTED_VALUE"""),"T")</f>
        <v>T</v>
      </c>
      <c r="BO45" s="5" t="str">
        <f ca="1">IFERROR(__xludf.DUMMYFUNCTION("""COMPUTED_VALUE"""),"T")</f>
        <v>T</v>
      </c>
      <c r="BP45" s="5" t="str">
        <f ca="1">IFERROR(__xludf.DUMMYFUNCTION("""COMPUTED_VALUE"""),"T")</f>
        <v>T</v>
      </c>
      <c r="BQ45" s="5" t="str">
        <f ca="1">IFERROR(__xludf.DUMMYFUNCTION("""COMPUTED_VALUE"""),"T")</f>
        <v>T</v>
      </c>
      <c r="BR45" s="5" t="str">
        <f ca="1">IFERROR(__xludf.DUMMYFUNCTION("""COMPUTED_VALUE"""),"E")</f>
        <v>E</v>
      </c>
      <c r="BS45" s="5" t="str">
        <f ca="1">IFERROR(__xludf.DUMMYFUNCTION("""COMPUTED_VALUE"""),"E")</f>
        <v>E</v>
      </c>
      <c r="BT45" s="5" t="str">
        <f ca="1">IFERROR(__xludf.DUMMYFUNCTION("""COMPUTED_VALUE"""),"E")</f>
        <v>E</v>
      </c>
      <c r="BU45" s="5" t="str">
        <f ca="1">IFERROR(__xludf.DUMMYFUNCTION("""COMPUTED_VALUE"""),"E")</f>
        <v>E</v>
      </c>
      <c r="BV45" s="5" t="str">
        <f ca="1">IFERROR(__xludf.DUMMYFUNCTION("""COMPUTED_VALUE"""),"E")</f>
        <v>E</v>
      </c>
      <c r="BW45" s="5" t="str">
        <f ca="1">IFERROR(__xludf.DUMMYFUNCTION("""COMPUTED_VALUE"""),"E")</f>
        <v>E</v>
      </c>
      <c r="BX45" s="5" t="str">
        <f ca="1">IFERROR(__xludf.DUMMYFUNCTION("""COMPUTED_VALUE"""),"E")</f>
        <v>E</v>
      </c>
      <c r="BY45" s="5" t="str">
        <f ca="1">IFERROR(__xludf.DUMMYFUNCTION("""COMPUTED_VALUE"""),"E")</f>
        <v>E</v>
      </c>
      <c r="BZ45" s="5" t="str">
        <f ca="1">IFERROR(__xludf.DUMMYFUNCTION("""COMPUTED_VALUE"""),"E")</f>
        <v>E</v>
      </c>
      <c r="CA45" s="5" t="str">
        <f ca="1">IFERROR(__xludf.DUMMYFUNCTION("""COMPUTED_VALUE"""),"E")</f>
        <v>E</v>
      </c>
      <c r="CB45" s="5" t="str">
        <f ca="1">IFERROR(__xludf.DUMMYFUNCTION("""COMPUTED_VALUE"""),"E")</f>
        <v>E</v>
      </c>
      <c r="CC45" s="5" t="str">
        <f ca="1">IFERROR(__xludf.DUMMYFUNCTION("""COMPUTED_VALUE"""),"E")</f>
        <v>E</v>
      </c>
      <c r="CD45" s="5" t="str">
        <f ca="1">IFERROR(__xludf.DUMMYFUNCTION("""COMPUTED_VALUE"""),"T")</f>
        <v>T</v>
      </c>
      <c r="CE45" s="5" t="str">
        <f ca="1">IFERROR(__xludf.DUMMYFUNCTION("""COMPUTED_VALUE"""),"T")</f>
        <v>T</v>
      </c>
      <c r="CF45" s="5" t="str">
        <f ca="1">IFERROR(__xludf.DUMMYFUNCTION("""COMPUTED_VALUE"""),"T")</f>
        <v>T</v>
      </c>
      <c r="CG45" s="5" t="str">
        <f ca="1">IFERROR(__xludf.DUMMYFUNCTION("""COMPUTED_VALUE"""),"T")</f>
        <v>T</v>
      </c>
      <c r="CH45" s="5" t="str">
        <f ca="1">IFERROR(__xludf.DUMMYFUNCTION("""COMPUTED_VALUE"""),"T")</f>
        <v>T</v>
      </c>
      <c r="CI45" s="5" t="str">
        <f ca="1">IFERROR(__xludf.DUMMYFUNCTION("""COMPUTED_VALUE"""),"T")</f>
        <v>T</v>
      </c>
      <c r="CJ45" s="5" t="str">
        <f ca="1">IFERROR(__xludf.DUMMYFUNCTION("""COMPUTED_VALUE"""),"T")</f>
        <v>T</v>
      </c>
      <c r="CK45" s="5" t="str">
        <f ca="1">IFERROR(__xludf.DUMMYFUNCTION("""COMPUTED_VALUE"""),"T")</f>
        <v>T</v>
      </c>
      <c r="CL45" s="5" t="str">
        <f ca="1">IFERROR(__xludf.DUMMYFUNCTION("""COMPUTED_VALUE"""),"T")</f>
        <v>T</v>
      </c>
      <c r="CM45" s="5" t="str">
        <f ca="1">IFERROR(__xludf.DUMMYFUNCTION("""COMPUTED_VALUE"""),"T")</f>
        <v>T</v>
      </c>
      <c r="CN45" s="5" t="str">
        <f ca="1">IFERROR(__xludf.DUMMYFUNCTION("""COMPUTED_VALUE"""),"T")</f>
        <v>T</v>
      </c>
      <c r="CO45" s="5" t="str">
        <f ca="1">IFERROR(__xludf.DUMMYFUNCTION("""COMPUTED_VALUE"""),"T")</f>
        <v>T</v>
      </c>
      <c r="CP45" s="5" t="str">
        <f ca="1">IFERROR(__xludf.DUMMYFUNCTION("""COMPUTED_VALUE"""),"T")</f>
        <v>T</v>
      </c>
      <c r="CQ45" s="5" t="str">
        <f ca="1">IFERROR(__xludf.DUMMYFUNCTION("""COMPUTED_VALUE"""),"T")</f>
        <v>T</v>
      </c>
      <c r="CR45" s="5" t="str">
        <f ca="1">IFERROR(__xludf.DUMMYFUNCTION("""COMPUTED_VALUE"""),"E")</f>
        <v>E</v>
      </c>
      <c r="CS45" s="5" t="str">
        <f ca="1">IFERROR(__xludf.DUMMYFUNCTION("""COMPUTED_VALUE"""),"E")</f>
        <v>E</v>
      </c>
      <c r="CT45" s="5" t="str">
        <f ca="1">IFERROR(__xludf.DUMMYFUNCTION("""COMPUTED_VALUE"""),"T")</f>
        <v>T</v>
      </c>
      <c r="CU45" s="5" t="str">
        <f ca="1">IFERROR(__xludf.DUMMYFUNCTION("""COMPUTED_VALUE"""),"T")</f>
        <v>T</v>
      </c>
      <c r="CV45" s="5" t="str">
        <f ca="1">IFERROR(__xludf.DUMMYFUNCTION("""COMPUTED_VALUE"""),"E")</f>
        <v>E</v>
      </c>
      <c r="CW45" s="5" t="str">
        <f ca="1">IFERROR(__xludf.DUMMYFUNCTION("""COMPUTED_VALUE"""),"E")</f>
        <v>E</v>
      </c>
      <c r="CX45" s="5" t="str">
        <f ca="1">IFERROR(__xludf.DUMMYFUNCTION("""COMPUTED_VALUE"""),"E")</f>
        <v>E</v>
      </c>
      <c r="CY45" s="5" t="str">
        <f ca="1">IFERROR(__xludf.DUMMYFUNCTION("""COMPUTED_VALUE"""),"E")</f>
        <v>E</v>
      </c>
      <c r="CZ45" s="5" t="str">
        <f ca="1">IFERROR(__xludf.DUMMYFUNCTION("""COMPUTED_VALUE"""),"T")</f>
        <v>T</v>
      </c>
      <c r="DA45" s="5" t="str">
        <f ca="1">IFERROR(__xludf.DUMMYFUNCTION("""COMPUTED_VALUE"""),"T")</f>
        <v>T</v>
      </c>
      <c r="DB45" s="5" t="str">
        <f ca="1">IFERROR(__xludf.DUMMYFUNCTION("""COMPUTED_VALUE"""),"T")</f>
        <v>T</v>
      </c>
      <c r="DC45" s="5" t="str">
        <f ca="1">IFERROR(__xludf.DUMMYFUNCTION("""COMPUTED_VALUE"""),"T")</f>
        <v>T</v>
      </c>
      <c r="DD45" s="5" t="str">
        <f ca="1">IFERROR(__xludf.DUMMYFUNCTION("""COMPUTED_VALUE"""),"E")</f>
        <v>E</v>
      </c>
      <c r="DE45" s="5" t="str">
        <f ca="1">IFERROR(__xludf.DUMMYFUNCTION("""COMPUTED_VALUE"""),"E")</f>
        <v>E</v>
      </c>
      <c r="DF45" s="5"/>
      <c r="DG45" s="5"/>
      <c r="DH45" s="5"/>
      <c r="DI45" s="5"/>
      <c r="DJ45" s="5"/>
      <c r="DK45" s="5"/>
      <c r="DL45" s="5"/>
      <c r="DM45" s="5"/>
      <c r="DN45" s="5"/>
      <c r="DO45" s="5"/>
    </row>
    <row r="46" spans="1:119" ht="14">
      <c r="A46" s="3">
        <f t="shared" ca="1" si="0"/>
        <v>15</v>
      </c>
      <c r="B46" s="3" t="str">
        <f ca="1">IFERROR(__xludf.DUMMYFUNCTION("""COMPUTED_VALUE"""),"us-IL")</f>
        <v>us-IL</v>
      </c>
      <c r="C46" s="3" t="str">
        <f ca="1">IFERROR(__xludf.DUMMYFUNCTION("""COMPUTED_VALUE"""),"Illinois")</f>
        <v>Illinois</v>
      </c>
      <c r="D46" s="5" t="str">
        <f ca="1">IFERROR(__xludf.DUMMYFUNCTION("""COMPUTED_VALUE"""),"E")</f>
        <v>E</v>
      </c>
      <c r="E46" s="5" t="str">
        <f ca="1">IFERROR(__xludf.DUMMYFUNCTION("""COMPUTED_VALUE"""),"E")</f>
        <v>E</v>
      </c>
      <c r="F46" s="5" t="str">
        <f ca="1">IFERROR(__xludf.DUMMYFUNCTION("""COMPUTED_VALUE"""),"E")</f>
        <v>E</v>
      </c>
      <c r="G46" s="5" t="str">
        <f ca="1">IFERROR(__xludf.DUMMYFUNCTION("""COMPUTED_VALUE"""),"E")</f>
        <v>E</v>
      </c>
      <c r="H46" s="5" t="str">
        <f ca="1">IFERROR(__xludf.DUMMYFUNCTION("""COMPUTED_VALUE"""),"E")</f>
        <v>E</v>
      </c>
      <c r="I46" s="5" t="str">
        <f ca="1">IFERROR(__xludf.DUMMYFUNCTION("""COMPUTED_VALUE"""),"E")</f>
        <v>E</v>
      </c>
      <c r="J46" s="5" t="str">
        <f ca="1">IFERROR(__xludf.DUMMYFUNCTION("""COMPUTED_VALUE"""),"E")</f>
        <v>E</v>
      </c>
      <c r="K46" s="5" t="str">
        <f ca="1">IFERROR(__xludf.DUMMYFUNCTION("""COMPUTED_VALUE"""),"E")</f>
        <v>E</v>
      </c>
      <c r="L46" s="5" t="str">
        <f ca="1">IFERROR(__xludf.DUMMYFUNCTION("""COMPUTED_VALUE"""),"E")</f>
        <v>E</v>
      </c>
      <c r="M46" s="5" t="str">
        <f ca="1">IFERROR(__xludf.DUMMYFUNCTION("""COMPUTED_VALUE"""),"E")</f>
        <v>E</v>
      </c>
      <c r="N46" s="5" t="str">
        <f ca="1">IFERROR(__xludf.DUMMYFUNCTION("""COMPUTED_VALUE"""),"E")</f>
        <v>E</v>
      </c>
      <c r="O46" s="5" t="str">
        <f ca="1">IFERROR(__xludf.DUMMYFUNCTION("""COMPUTED_VALUE"""),"E")</f>
        <v>E</v>
      </c>
      <c r="P46" s="5" t="str">
        <f ca="1">IFERROR(__xludf.DUMMYFUNCTION("""COMPUTED_VALUE"""),"E")</f>
        <v>E</v>
      </c>
      <c r="Q46" s="5" t="str">
        <f ca="1">IFERROR(__xludf.DUMMYFUNCTION("""COMPUTED_VALUE"""),"E")</f>
        <v>E</v>
      </c>
      <c r="R46" s="5" t="str">
        <f ca="1">IFERROR(__xludf.DUMMYFUNCTION("""COMPUTED_VALUE"""),"E")</f>
        <v>E</v>
      </c>
      <c r="S46" s="5" t="str">
        <f ca="1">IFERROR(__xludf.DUMMYFUNCTION("""COMPUTED_VALUE"""),"E")</f>
        <v>E</v>
      </c>
      <c r="T46" s="5" t="str">
        <f ca="1">IFERROR(__xludf.DUMMYFUNCTION("""COMPUTED_VALUE"""),"E")</f>
        <v>E</v>
      </c>
      <c r="U46" s="5" t="str">
        <f ca="1">IFERROR(__xludf.DUMMYFUNCTION("""COMPUTED_VALUE"""),"E")</f>
        <v>E</v>
      </c>
      <c r="V46" s="5" t="str">
        <f ca="1">IFERROR(__xludf.DUMMYFUNCTION("""COMPUTED_VALUE"""),"E")</f>
        <v>E</v>
      </c>
      <c r="W46" s="5" t="str">
        <f ca="1">IFERROR(__xludf.DUMMYFUNCTION("""COMPUTED_VALUE"""),"E")</f>
        <v>E</v>
      </c>
      <c r="X46" s="5" t="str">
        <f ca="1">IFERROR(__xludf.DUMMYFUNCTION("""COMPUTED_VALUE"""),"E")</f>
        <v>E</v>
      </c>
      <c r="Y46" s="5" t="str">
        <f ca="1">IFERROR(__xludf.DUMMYFUNCTION("""COMPUTED_VALUE"""),"E")</f>
        <v>E</v>
      </c>
      <c r="Z46" s="5" t="str">
        <f ca="1">IFERROR(__xludf.DUMMYFUNCTION("""COMPUTED_VALUE"""),"E")</f>
        <v>E</v>
      </c>
      <c r="AA46" s="5" t="str">
        <f ca="1">IFERROR(__xludf.DUMMYFUNCTION("""COMPUTED_VALUE"""),"E")</f>
        <v>E</v>
      </c>
      <c r="AB46" s="5" t="str">
        <f ca="1">IFERROR(__xludf.DUMMYFUNCTION("""COMPUTED_VALUE"""),"T")</f>
        <v>T</v>
      </c>
      <c r="AC46" s="5" t="str">
        <f ca="1">IFERROR(__xludf.DUMMYFUNCTION("""COMPUTED_VALUE"""),"T")</f>
        <v>T</v>
      </c>
      <c r="AD46" s="5" t="str">
        <f ca="1">IFERROR(__xludf.DUMMYFUNCTION("""COMPUTED_VALUE"""),"E")</f>
        <v>E</v>
      </c>
      <c r="AE46" s="5" t="str">
        <f ca="1">IFERROR(__xludf.DUMMYFUNCTION("""COMPUTED_VALUE"""),"E")</f>
        <v>E</v>
      </c>
      <c r="AF46" s="5" t="str">
        <f ca="1">IFERROR(__xludf.DUMMYFUNCTION("""COMPUTED_VALUE"""),"T")</f>
        <v>T</v>
      </c>
      <c r="AG46" s="5" t="str">
        <f ca="1">IFERROR(__xludf.DUMMYFUNCTION("""COMPUTED_VALUE"""),"E")</f>
        <v>E</v>
      </c>
      <c r="AH46" s="5" t="str">
        <f ca="1">IFERROR(__xludf.DUMMYFUNCTION("""COMPUTED_VALUE"""),"T")</f>
        <v>T</v>
      </c>
      <c r="AI46" s="5" t="str">
        <f ca="1">IFERROR(__xludf.DUMMYFUNCTION("""COMPUTED_VALUE"""),"E")</f>
        <v>E</v>
      </c>
      <c r="AJ46" s="5" t="str">
        <f ca="1">IFERROR(__xludf.DUMMYFUNCTION("""COMPUTED_VALUE"""),"E")</f>
        <v>E</v>
      </c>
      <c r="AK46" s="5" t="str">
        <f ca="1">IFERROR(__xludf.DUMMYFUNCTION("""COMPUTED_VALUE"""),"E")</f>
        <v>E</v>
      </c>
      <c r="AL46" s="5" t="str">
        <f ca="1">IFERROR(__xludf.DUMMYFUNCTION("""COMPUTED_VALUE"""),"E")</f>
        <v>E</v>
      </c>
      <c r="AM46" s="5" t="str">
        <f ca="1">IFERROR(__xludf.DUMMYFUNCTION("""COMPUTED_VALUE"""),"E")</f>
        <v>E</v>
      </c>
      <c r="AN46" s="5" t="str">
        <f ca="1">IFERROR(__xludf.DUMMYFUNCTION("""COMPUTED_VALUE"""),"E")</f>
        <v>E</v>
      </c>
      <c r="AO46" s="5" t="str">
        <f ca="1">IFERROR(__xludf.DUMMYFUNCTION("""COMPUTED_VALUE"""),"E")</f>
        <v>E</v>
      </c>
      <c r="AP46" s="5" t="str">
        <f ca="1">IFERROR(__xludf.DUMMYFUNCTION("""COMPUTED_VALUE"""),"E")</f>
        <v>E</v>
      </c>
      <c r="AQ46" s="5" t="str">
        <f ca="1">IFERROR(__xludf.DUMMYFUNCTION("""COMPUTED_VALUE"""),"E")</f>
        <v>E</v>
      </c>
      <c r="AR46" s="5" t="str">
        <f ca="1">IFERROR(__xludf.DUMMYFUNCTION("""COMPUTED_VALUE"""),"E")</f>
        <v>E</v>
      </c>
      <c r="AS46" s="5" t="str">
        <f ca="1">IFERROR(__xludf.DUMMYFUNCTION("""COMPUTED_VALUE"""),"E")</f>
        <v>E</v>
      </c>
      <c r="AT46" s="5" t="str">
        <f ca="1">IFERROR(__xludf.DUMMYFUNCTION("""COMPUTED_VALUE"""),"E")</f>
        <v>E</v>
      </c>
      <c r="AU46" s="5" t="str">
        <f ca="1">IFERROR(__xludf.DUMMYFUNCTION("""COMPUTED_VALUE"""),"E")</f>
        <v>E</v>
      </c>
      <c r="AV46" s="5" t="str">
        <f ca="1">IFERROR(__xludf.DUMMYFUNCTION("""COMPUTED_VALUE"""),"E")</f>
        <v>E</v>
      </c>
      <c r="AW46" s="5" t="str">
        <f ca="1">IFERROR(__xludf.DUMMYFUNCTION("""COMPUTED_VALUE"""),"E")</f>
        <v>E</v>
      </c>
      <c r="AX46" s="5" t="str">
        <f ca="1">IFERROR(__xludf.DUMMYFUNCTION("""COMPUTED_VALUE"""),"E")</f>
        <v>E</v>
      </c>
      <c r="AY46" s="5" t="str">
        <f ca="1">IFERROR(__xludf.DUMMYFUNCTION("""COMPUTED_VALUE"""),"E")</f>
        <v>E</v>
      </c>
      <c r="AZ46" s="5" t="str">
        <f ca="1">IFERROR(__xludf.DUMMYFUNCTION("""COMPUTED_VALUE"""),"E")</f>
        <v>E</v>
      </c>
      <c r="BA46" s="5" t="str">
        <f ca="1">IFERROR(__xludf.DUMMYFUNCTION("""COMPUTED_VALUE"""),"E")</f>
        <v>E</v>
      </c>
      <c r="BB46" s="5" t="str">
        <f ca="1">IFERROR(__xludf.DUMMYFUNCTION("""COMPUTED_VALUE"""),"E")</f>
        <v>E</v>
      </c>
      <c r="BC46" s="5" t="str">
        <f ca="1">IFERROR(__xludf.DUMMYFUNCTION("""COMPUTED_VALUE"""),"E")</f>
        <v>E</v>
      </c>
      <c r="BD46" s="5" t="str">
        <f ca="1">IFERROR(__xludf.DUMMYFUNCTION("""COMPUTED_VALUE"""),"E")</f>
        <v>E</v>
      </c>
      <c r="BE46" s="5" t="str">
        <f ca="1">IFERROR(__xludf.DUMMYFUNCTION("""COMPUTED_VALUE"""),"E")</f>
        <v>E</v>
      </c>
      <c r="BF46" s="5" t="str">
        <f ca="1">IFERROR(__xludf.DUMMYFUNCTION("""COMPUTED_VALUE"""),"E")</f>
        <v>E</v>
      </c>
      <c r="BG46" s="5" t="str">
        <f ca="1">IFERROR(__xludf.DUMMYFUNCTION("""COMPUTED_VALUE"""),"E")</f>
        <v>E</v>
      </c>
      <c r="BH46" s="5" t="str">
        <f ca="1">IFERROR(__xludf.DUMMYFUNCTION("""COMPUTED_VALUE"""),"E")</f>
        <v>E</v>
      </c>
      <c r="BI46" s="5" t="str">
        <f ca="1">IFERROR(__xludf.DUMMYFUNCTION("""COMPUTED_VALUE"""),"E")</f>
        <v>E</v>
      </c>
      <c r="BJ46" s="5" t="str">
        <f ca="1">IFERROR(__xludf.DUMMYFUNCTION("""COMPUTED_VALUE"""),"E")</f>
        <v>E</v>
      </c>
      <c r="BK46" s="5" t="str">
        <f ca="1">IFERROR(__xludf.DUMMYFUNCTION("""COMPUTED_VALUE"""),"E")</f>
        <v>E</v>
      </c>
      <c r="BL46" s="5" t="str">
        <f ca="1">IFERROR(__xludf.DUMMYFUNCTION("""COMPUTED_VALUE"""),"E")</f>
        <v>E</v>
      </c>
      <c r="BM46" s="5" t="str">
        <f ca="1">IFERROR(__xludf.DUMMYFUNCTION("""COMPUTED_VALUE"""),"E")</f>
        <v>E</v>
      </c>
      <c r="BN46" s="5" t="str">
        <f ca="1">IFERROR(__xludf.DUMMYFUNCTION("""COMPUTED_VALUE"""),"T")</f>
        <v>T</v>
      </c>
      <c r="BO46" s="5" t="str">
        <f ca="1">IFERROR(__xludf.DUMMYFUNCTION("""COMPUTED_VALUE"""),"T")</f>
        <v>T</v>
      </c>
      <c r="BP46" s="5" t="str">
        <f ca="1">IFERROR(__xludf.DUMMYFUNCTION("""COMPUTED_VALUE"""),"T")</f>
        <v>T</v>
      </c>
      <c r="BQ46" s="5" t="str">
        <f ca="1">IFERROR(__xludf.DUMMYFUNCTION("""COMPUTED_VALUE"""),"T")</f>
        <v>T</v>
      </c>
      <c r="BR46" s="5" t="str">
        <f ca="1">IFERROR(__xludf.DUMMYFUNCTION("""COMPUTED_VALUE"""),"T")</f>
        <v>T</v>
      </c>
      <c r="BS46" s="5" t="str">
        <f ca="1">IFERROR(__xludf.DUMMYFUNCTION("""COMPUTED_VALUE"""),"T")</f>
        <v>T</v>
      </c>
      <c r="BT46" s="5" t="str">
        <f ca="1">IFERROR(__xludf.DUMMYFUNCTION("""COMPUTED_VALUE"""),"T")</f>
        <v>T</v>
      </c>
      <c r="BU46" s="5" t="str">
        <f ca="1">IFERROR(__xludf.DUMMYFUNCTION("""COMPUTED_VALUE"""),"T")</f>
        <v>T</v>
      </c>
      <c r="BV46" s="5" t="str">
        <f ca="1">IFERROR(__xludf.DUMMYFUNCTION("""COMPUTED_VALUE"""),"T")</f>
        <v>T</v>
      </c>
      <c r="BW46" s="5" t="str">
        <f ca="1">IFERROR(__xludf.DUMMYFUNCTION("""COMPUTED_VALUE"""),"T")</f>
        <v>T</v>
      </c>
      <c r="BX46" s="5" t="str">
        <f ca="1">IFERROR(__xludf.DUMMYFUNCTION("""COMPUTED_VALUE"""),"T")</f>
        <v>T</v>
      </c>
      <c r="BY46" s="5" t="str">
        <f ca="1">IFERROR(__xludf.DUMMYFUNCTION("""COMPUTED_VALUE"""),"T")</f>
        <v>T</v>
      </c>
      <c r="BZ46" s="5" t="str">
        <f ca="1">IFERROR(__xludf.DUMMYFUNCTION("""COMPUTED_VALUE"""),"T")</f>
        <v>T</v>
      </c>
      <c r="CA46" s="5" t="str">
        <f ca="1">IFERROR(__xludf.DUMMYFUNCTION("""COMPUTED_VALUE"""),"T")</f>
        <v>T</v>
      </c>
      <c r="CB46" s="5" t="str">
        <f ca="1">IFERROR(__xludf.DUMMYFUNCTION("""COMPUTED_VALUE"""),"T")</f>
        <v>T</v>
      </c>
      <c r="CC46" s="5" t="str">
        <f ca="1">IFERROR(__xludf.DUMMYFUNCTION("""COMPUTED_VALUE"""),"T")</f>
        <v>T</v>
      </c>
      <c r="CD46" s="5" t="str">
        <f ca="1">IFERROR(__xludf.DUMMYFUNCTION("""COMPUTED_VALUE"""),"T")</f>
        <v>T</v>
      </c>
      <c r="CE46" s="5" t="str">
        <f ca="1">IFERROR(__xludf.DUMMYFUNCTION("""COMPUTED_VALUE"""),"T")</f>
        <v>T</v>
      </c>
      <c r="CF46" s="5" t="str">
        <f ca="1">IFERROR(__xludf.DUMMYFUNCTION("""COMPUTED_VALUE"""),"T")</f>
        <v>T</v>
      </c>
      <c r="CG46" s="5" t="str">
        <f ca="1">IFERROR(__xludf.DUMMYFUNCTION("""COMPUTED_VALUE"""),"T")</f>
        <v>T</v>
      </c>
      <c r="CH46" s="5" t="str">
        <f ca="1">IFERROR(__xludf.DUMMYFUNCTION("""COMPUTED_VALUE"""),"T")</f>
        <v>T</v>
      </c>
      <c r="CI46" s="5" t="str">
        <f ca="1">IFERROR(__xludf.DUMMYFUNCTION("""COMPUTED_VALUE"""),"T")</f>
        <v>T</v>
      </c>
      <c r="CJ46" s="5" t="str">
        <f ca="1">IFERROR(__xludf.DUMMYFUNCTION("""COMPUTED_VALUE"""),"T")</f>
        <v>T</v>
      </c>
      <c r="CK46" s="5" t="str">
        <f ca="1">IFERROR(__xludf.DUMMYFUNCTION("""COMPUTED_VALUE"""),"T")</f>
        <v>T</v>
      </c>
      <c r="CL46" s="5" t="str">
        <f ca="1">IFERROR(__xludf.DUMMYFUNCTION("""COMPUTED_VALUE"""),"T")</f>
        <v>T</v>
      </c>
      <c r="CM46" s="5" t="str">
        <f ca="1">IFERROR(__xludf.DUMMYFUNCTION("""COMPUTED_VALUE"""),"T")</f>
        <v>T</v>
      </c>
      <c r="CN46" s="5" t="str">
        <f ca="1">IFERROR(__xludf.DUMMYFUNCTION("""COMPUTED_VALUE"""),"T")</f>
        <v>T</v>
      </c>
      <c r="CO46" s="5" t="str">
        <f ca="1">IFERROR(__xludf.DUMMYFUNCTION("""COMPUTED_VALUE"""),"T")</f>
        <v>T</v>
      </c>
      <c r="CP46" s="5" t="str">
        <f ca="1">IFERROR(__xludf.DUMMYFUNCTION("""COMPUTED_VALUE"""),"T")</f>
        <v>T</v>
      </c>
      <c r="CQ46" s="5" t="str">
        <f ca="1">IFERROR(__xludf.DUMMYFUNCTION("""COMPUTED_VALUE"""),"T")</f>
        <v>T</v>
      </c>
      <c r="CR46" s="5" t="str">
        <f ca="1">IFERROR(__xludf.DUMMYFUNCTION("""COMPUTED_VALUE"""),"E")</f>
        <v>E</v>
      </c>
      <c r="CS46" s="5" t="str">
        <f ca="1">IFERROR(__xludf.DUMMYFUNCTION("""COMPUTED_VALUE"""),"E")</f>
        <v>E</v>
      </c>
      <c r="CT46" s="5" t="str">
        <f ca="1">IFERROR(__xludf.DUMMYFUNCTION("""COMPUTED_VALUE"""),"T")</f>
        <v>T</v>
      </c>
      <c r="CU46" s="5" t="str">
        <f ca="1">IFERROR(__xludf.DUMMYFUNCTION("""COMPUTED_VALUE"""),"T")</f>
        <v>T</v>
      </c>
      <c r="CV46" s="5" t="str">
        <f ca="1">IFERROR(__xludf.DUMMYFUNCTION("""COMPUTED_VALUE"""),"E")</f>
        <v>E</v>
      </c>
      <c r="CW46" s="5" t="str">
        <f ca="1">IFERROR(__xludf.DUMMYFUNCTION("""COMPUTED_VALUE"""),"E")</f>
        <v>E</v>
      </c>
      <c r="CX46" s="5" t="str">
        <f ca="1">IFERROR(__xludf.DUMMYFUNCTION("""COMPUTED_VALUE"""),"E")</f>
        <v>E</v>
      </c>
      <c r="CY46" s="5" t="str">
        <f ca="1">IFERROR(__xludf.DUMMYFUNCTION("""COMPUTED_VALUE"""),"E")</f>
        <v>E</v>
      </c>
      <c r="CZ46" s="5" t="str">
        <f ca="1">IFERROR(__xludf.DUMMYFUNCTION("""COMPUTED_VALUE"""),"T")</f>
        <v>T</v>
      </c>
      <c r="DA46" s="5" t="str">
        <f ca="1">IFERROR(__xludf.DUMMYFUNCTION("""COMPUTED_VALUE"""),"T")</f>
        <v>T</v>
      </c>
      <c r="DB46" s="5" t="str">
        <f ca="1">IFERROR(__xludf.DUMMYFUNCTION("""COMPUTED_VALUE"""),"T")</f>
        <v>T</v>
      </c>
      <c r="DC46" s="5" t="str">
        <f ca="1">IFERROR(__xludf.DUMMYFUNCTION("""COMPUTED_VALUE"""),"T")</f>
        <v>T</v>
      </c>
      <c r="DD46" s="5" t="str">
        <f ca="1">IFERROR(__xludf.DUMMYFUNCTION("""COMPUTED_VALUE"""),"T")</f>
        <v>T</v>
      </c>
      <c r="DE46" s="5" t="str">
        <f ca="1">IFERROR(__xludf.DUMMYFUNCTION("""COMPUTED_VALUE"""),"E")</f>
        <v>E</v>
      </c>
      <c r="DF46" s="5"/>
      <c r="DG46" s="5"/>
      <c r="DH46" s="5"/>
      <c r="DI46" s="5"/>
      <c r="DJ46" s="5"/>
      <c r="DK46" s="5"/>
      <c r="DL46" s="5"/>
      <c r="DM46" s="5"/>
      <c r="DN46" s="5"/>
      <c r="DO46" s="5"/>
    </row>
    <row r="47" spans="1:119" ht="14">
      <c r="A47" s="3">
        <f t="shared" ca="1" si="0"/>
        <v>16</v>
      </c>
      <c r="B47" s="3" t="str">
        <f ca="1">IFERROR(__xludf.DUMMYFUNCTION("""COMPUTED_VALUE"""),"us-IL-14000")</f>
        <v>us-IL-14000</v>
      </c>
      <c r="C47" s="3" t="str">
        <f ca="1">IFERROR(__xludf.DUMMYFUNCTION("""COMPUTED_VALUE"""),"Chicago, Illinois")</f>
        <v>Chicago, Illinois</v>
      </c>
      <c r="D47" s="5" t="str">
        <f ca="1">IFERROR(__xludf.DUMMYFUNCTION("""COMPUTED_VALUE"""),"T")</f>
        <v>T</v>
      </c>
      <c r="E47" s="5" t="str">
        <f ca="1">IFERROR(__xludf.DUMMYFUNCTION("""COMPUTED_VALUE"""),"T")</f>
        <v>T</v>
      </c>
      <c r="F47" s="5" t="str">
        <f ca="1">IFERROR(__xludf.DUMMYFUNCTION("""COMPUTED_VALUE"""),"E")</f>
        <v>E</v>
      </c>
      <c r="G47" s="5" t="str">
        <f ca="1">IFERROR(__xludf.DUMMYFUNCTION("""COMPUTED_VALUE"""),"E")</f>
        <v>E</v>
      </c>
      <c r="H47" s="5" t="str">
        <f ca="1">IFERROR(__xludf.DUMMYFUNCTION("""COMPUTED_VALUE"""),"T")</f>
        <v>T</v>
      </c>
      <c r="I47" s="5" t="str">
        <f ca="1">IFERROR(__xludf.DUMMYFUNCTION("""COMPUTED_VALUE"""),"T")</f>
        <v>T</v>
      </c>
      <c r="J47" s="5" t="str">
        <f ca="1">IFERROR(__xludf.DUMMYFUNCTION("""COMPUTED_VALUE"""),"T")</f>
        <v>T</v>
      </c>
      <c r="K47" s="5" t="str">
        <f ca="1">IFERROR(__xludf.DUMMYFUNCTION("""COMPUTED_VALUE"""),"T")</f>
        <v>T</v>
      </c>
      <c r="L47" s="5" t="str">
        <f ca="1">IFERROR(__xludf.DUMMYFUNCTION("""COMPUTED_VALUE"""),"T")</f>
        <v>T</v>
      </c>
      <c r="M47" s="5" t="str">
        <f ca="1">IFERROR(__xludf.DUMMYFUNCTION("""COMPUTED_VALUE"""),"E")</f>
        <v>E</v>
      </c>
      <c r="N47" s="5" t="str">
        <f ca="1">IFERROR(__xludf.DUMMYFUNCTION("""COMPUTED_VALUE"""),"T")</f>
        <v>T</v>
      </c>
      <c r="O47" s="5" t="str">
        <f ca="1">IFERROR(__xludf.DUMMYFUNCTION("""COMPUTED_VALUE"""),"T")</f>
        <v>T</v>
      </c>
      <c r="P47" s="5" t="str">
        <f ca="1">IFERROR(__xludf.DUMMYFUNCTION("""COMPUTED_VALUE"""),"E")</f>
        <v>E</v>
      </c>
      <c r="Q47" s="5" t="str">
        <f ca="1">IFERROR(__xludf.DUMMYFUNCTION("""COMPUTED_VALUE"""),"E")</f>
        <v>E</v>
      </c>
      <c r="R47" s="5" t="str">
        <f ca="1">IFERROR(__xludf.DUMMYFUNCTION("""COMPUTED_VALUE"""),"E")</f>
        <v>E</v>
      </c>
      <c r="S47" s="5" t="str">
        <f ca="1">IFERROR(__xludf.DUMMYFUNCTION("""COMPUTED_VALUE"""),"E")</f>
        <v>E</v>
      </c>
      <c r="T47" s="5" t="str">
        <f ca="1">IFERROR(__xludf.DUMMYFUNCTION("""COMPUTED_VALUE"""),"E")</f>
        <v>E</v>
      </c>
      <c r="U47" s="5" t="str">
        <f ca="1">IFERROR(__xludf.DUMMYFUNCTION("""COMPUTED_VALUE"""),"E")</f>
        <v>E</v>
      </c>
      <c r="V47" s="5" t="str">
        <f ca="1">IFERROR(__xludf.DUMMYFUNCTION("""COMPUTED_VALUE"""),"T")</f>
        <v>T</v>
      </c>
      <c r="W47" s="5" t="str">
        <f ca="1">IFERROR(__xludf.DUMMYFUNCTION("""COMPUTED_VALUE"""),"T")</f>
        <v>T</v>
      </c>
      <c r="X47" s="5" t="str">
        <f ca="1">IFERROR(__xludf.DUMMYFUNCTION("""COMPUTED_VALUE"""),"E")</f>
        <v>E</v>
      </c>
      <c r="Y47" s="5" t="str">
        <f ca="1">IFERROR(__xludf.DUMMYFUNCTION("""COMPUTED_VALUE"""),"E")</f>
        <v>E</v>
      </c>
      <c r="Z47" s="5" t="str">
        <f ca="1">IFERROR(__xludf.DUMMYFUNCTION("""COMPUTED_VALUE"""),"T")</f>
        <v>T</v>
      </c>
      <c r="AA47" s="5" t="str">
        <f ca="1">IFERROR(__xludf.DUMMYFUNCTION("""COMPUTED_VALUE"""),"T")</f>
        <v>T</v>
      </c>
      <c r="AB47" s="5" t="str">
        <f ca="1">IFERROR(__xludf.DUMMYFUNCTION("""COMPUTED_VALUE"""),"E")</f>
        <v>E</v>
      </c>
      <c r="AC47" s="5" t="str">
        <f ca="1">IFERROR(__xludf.DUMMYFUNCTION("""COMPUTED_VALUE"""),"E")</f>
        <v>E</v>
      </c>
      <c r="AD47" s="5" t="str">
        <f ca="1">IFERROR(__xludf.DUMMYFUNCTION("""COMPUTED_VALUE"""),"E")</f>
        <v>E</v>
      </c>
      <c r="AE47" s="5" t="str">
        <f ca="1">IFERROR(__xludf.DUMMYFUNCTION("""COMPUTED_VALUE"""),"T")</f>
        <v>T</v>
      </c>
      <c r="AF47" s="5" t="str">
        <f ca="1">IFERROR(__xludf.DUMMYFUNCTION("""COMPUTED_VALUE"""),"E")</f>
        <v>E</v>
      </c>
      <c r="AG47" s="5" t="str">
        <f ca="1">IFERROR(__xludf.DUMMYFUNCTION("""COMPUTED_VALUE"""),"T")</f>
        <v>T</v>
      </c>
      <c r="AH47" s="5" t="str">
        <f ca="1">IFERROR(__xludf.DUMMYFUNCTION("""COMPUTED_VALUE"""),"E")</f>
        <v>E</v>
      </c>
      <c r="AI47" s="5" t="str">
        <f ca="1">IFERROR(__xludf.DUMMYFUNCTION("""COMPUTED_VALUE"""),"T")</f>
        <v>T</v>
      </c>
      <c r="AJ47" s="5" t="str">
        <f ca="1">IFERROR(__xludf.DUMMYFUNCTION("""COMPUTED_VALUE"""),"E")</f>
        <v>E</v>
      </c>
      <c r="AK47" s="5" t="str">
        <f ca="1">IFERROR(__xludf.DUMMYFUNCTION("""COMPUTED_VALUE"""),"T")</f>
        <v>T</v>
      </c>
      <c r="AL47" s="5" t="str">
        <f ca="1">IFERROR(__xludf.DUMMYFUNCTION("""COMPUTED_VALUE"""),"E")</f>
        <v>E</v>
      </c>
      <c r="AM47" s="5" t="str">
        <f ca="1">IFERROR(__xludf.DUMMYFUNCTION("""COMPUTED_VALUE"""),"T")</f>
        <v>T</v>
      </c>
      <c r="AN47" s="5" t="str">
        <f ca="1">IFERROR(__xludf.DUMMYFUNCTION("""COMPUTED_VALUE"""),"E")</f>
        <v>E</v>
      </c>
      <c r="AO47" s="5" t="str">
        <f ca="1">IFERROR(__xludf.DUMMYFUNCTION("""COMPUTED_VALUE"""),"T")</f>
        <v>T</v>
      </c>
      <c r="AP47" s="5" t="str">
        <f ca="1">IFERROR(__xludf.DUMMYFUNCTION("""COMPUTED_VALUE"""),"E")</f>
        <v>E</v>
      </c>
      <c r="AQ47" s="5" t="str">
        <f ca="1">IFERROR(__xludf.DUMMYFUNCTION("""COMPUTED_VALUE"""),"T")</f>
        <v>T</v>
      </c>
      <c r="AR47" s="5" t="str">
        <f ca="1">IFERROR(__xludf.DUMMYFUNCTION("""COMPUTED_VALUE"""),"E")</f>
        <v>E</v>
      </c>
      <c r="AS47" s="5" t="str">
        <f ca="1">IFERROR(__xludf.DUMMYFUNCTION("""COMPUTED_VALUE"""),"T")</f>
        <v>T</v>
      </c>
      <c r="AT47" s="5" t="str">
        <f ca="1">IFERROR(__xludf.DUMMYFUNCTION("""COMPUTED_VALUE"""),"E")</f>
        <v>E</v>
      </c>
      <c r="AU47" s="5" t="str">
        <f ca="1">IFERROR(__xludf.DUMMYFUNCTION("""COMPUTED_VALUE"""),"T")</f>
        <v>T</v>
      </c>
      <c r="AV47" s="5" t="str">
        <f ca="1">IFERROR(__xludf.DUMMYFUNCTION("""COMPUTED_VALUE"""),"E")</f>
        <v>E</v>
      </c>
      <c r="AW47" s="5" t="str">
        <f ca="1">IFERROR(__xludf.DUMMYFUNCTION("""COMPUTED_VALUE"""),"T")</f>
        <v>T</v>
      </c>
      <c r="AX47" s="5" t="str">
        <f ca="1">IFERROR(__xludf.DUMMYFUNCTION("""COMPUTED_VALUE"""),"E")</f>
        <v>E</v>
      </c>
      <c r="AY47" s="5" t="str">
        <f ca="1">IFERROR(__xludf.DUMMYFUNCTION("""COMPUTED_VALUE"""),"E")</f>
        <v>E</v>
      </c>
      <c r="AZ47" s="5" t="str">
        <f ca="1">IFERROR(__xludf.DUMMYFUNCTION("""COMPUTED_VALUE"""),"E")</f>
        <v>E</v>
      </c>
      <c r="BA47" s="5" t="str">
        <f ca="1">IFERROR(__xludf.DUMMYFUNCTION("""COMPUTED_VALUE"""),"T")</f>
        <v>T</v>
      </c>
      <c r="BB47" s="5" t="str">
        <f ca="1">IFERROR(__xludf.DUMMYFUNCTION("""COMPUTED_VALUE"""),"E")</f>
        <v>E</v>
      </c>
      <c r="BC47" s="5" t="str">
        <f ca="1">IFERROR(__xludf.DUMMYFUNCTION("""COMPUTED_VALUE"""),"T")</f>
        <v>T</v>
      </c>
      <c r="BD47" s="5" t="str">
        <f ca="1">IFERROR(__xludf.DUMMYFUNCTION("""COMPUTED_VALUE"""),"E")</f>
        <v>E</v>
      </c>
      <c r="BE47" s="5" t="str">
        <f ca="1">IFERROR(__xludf.DUMMYFUNCTION("""COMPUTED_VALUE"""),"T")</f>
        <v>T</v>
      </c>
      <c r="BF47" s="5" t="str">
        <f ca="1">IFERROR(__xludf.DUMMYFUNCTION("""COMPUTED_VALUE"""),"E")</f>
        <v>E</v>
      </c>
      <c r="BG47" s="5" t="str">
        <f ca="1">IFERROR(__xludf.DUMMYFUNCTION("""COMPUTED_VALUE"""),"T")</f>
        <v>T</v>
      </c>
      <c r="BH47" s="5" t="str">
        <f ca="1">IFERROR(__xludf.DUMMYFUNCTION("""COMPUTED_VALUE"""),"E")</f>
        <v>E</v>
      </c>
      <c r="BI47" s="5" t="str">
        <f ca="1">IFERROR(__xludf.DUMMYFUNCTION("""COMPUTED_VALUE"""),"E")</f>
        <v>E</v>
      </c>
      <c r="BJ47" s="5" t="str">
        <f ca="1">IFERROR(__xludf.DUMMYFUNCTION("""COMPUTED_VALUE"""),"E")</f>
        <v>E</v>
      </c>
      <c r="BK47" s="5" t="str">
        <f ca="1">IFERROR(__xludf.DUMMYFUNCTION("""COMPUTED_VALUE"""),"T")</f>
        <v>T</v>
      </c>
      <c r="BL47" s="5" t="str">
        <f ca="1">IFERROR(__xludf.DUMMYFUNCTION("""COMPUTED_VALUE"""),"T")</f>
        <v>T</v>
      </c>
      <c r="BM47" s="5" t="str">
        <f ca="1">IFERROR(__xludf.DUMMYFUNCTION("""COMPUTED_VALUE"""),"E")</f>
        <v>E</v>
      </c>
      <c r="BN47" s="5" t="str">
        <f ca="1">IFERROR(__xludf.DUMMYFUNCTION("""COMPUTED_VALUE"""),"E")</f>
        <v>E</v>
      </c>
      <c r="BO47" s="5" t="str">
        <f ca="1">IFERROR(__xludf.DUMMYFUNCTION("""COMPUTED_VALUE"""),"E")</f>
        <v>E</v>
      </c>
      <c r="BP47" s="5" t="str">
        <f ca="1">IFERROR(__xludf.DUMMYFUNCTION("""COMPUTED_VALUE"""),"E")</f>
        <v>E</v>
      </c>
      <c r="BQ47" s="5" t="str">
        <f ca="1">IFERROR(__xludf.DUMMYFUNCTION("""COMPUTED_VALUE"""),"E")</f>
        <v>E</v>
      </c>
      <c r="BR47" s="5" t="str">
        <f ca="1">IFERROR(__xludf.DUMMYFUNCTION("""COMPUTED_VALUE"""),"E")</f>
        <v>E</v>
      </c>
      <c r="BS47" s="5" t="str">
        <f ca="1">IFERROR(__xludf.DUMMYFUNCTION("""COMPUTED_VALUE"""),"E")</f>
        <v>E</v>
      </c>
      <c r="BT47" s="5" t="str">
        <f ca="1">IFERROR(__xludf.DUMMYFUNCTION("""COMPUTED_VALUE"""),"E")</f>
        <v>E</v>
      </c>
      <c r="BU47" s="5" t="str">
        <f ca="1">IFERROR(__xludf.DUMMYFUNCTION("""COMPUTED_VALUE"""),"E")</f>
        <v>E</v>
      </c>
      <c r="BV47" s="5" t="str">
        <f ca="1">IFERROR(__xludf.DUMMYFUNCTION("""COMPUTED_VALUE"""),"E")</f>
        <v>E</v>
      </c>
      <c r="BW47" s="5" t="str">
        <f ca="1">IFERROR(__xludf.DUMMYFUNCTION("""COMPUTED_VALUE"""),"E")</f>
        <v>E</v>
      </c>
      <c r="BX47" s="5" t="str">
        <f ca="1">IFERROR(__xludf.DUMMYFUNCTION("""COMPUTED_VALUE"""),"E")</f>
        <v>E</v>
      </c>
      <c r="BY47" s="5" t="str">
        <f ca="1">IFERROR(__xludf.DUMMYFUNCTION("""COMPUTED_VALUE"""),"E")</f>
        <v>E</v>
      </c>
      <c r="BZ47" s="5" t="str">
        <f ca="1">IFERROR(__xludf.DUMMYFUNCTION("""COMPUTED_VALUE"""),"E")</f>
        <v>E</v>
      </c>
      <c r="CA47" s="5" t="str">
        <f ca="1">IFERROR(__xludf.DUMMYFUNCTION("""COMPUTED_VALUE"""),"E")</f>
        <v>E</v>
      </c>
      <c r="CB47" s="5" t="str">
        <f ca="1">IFERROR(__xludf.DUMMYFUNCTION("""COMPUTED_VALUE"""),"E")</f>
        <v>E</v>
      </c>
      <c r="CC47" s="5" t="str">
        <f ca="1">IFERROR(__xludf.DUMMYFUNCTION("""COMPUTED_VALUE"""),"E")</f>
        <v>E</v>
      </c>
      <c r="CD47" s="5" t="str">
        <f ca="1">IFERROR(__xludf.DUMMYFUNCTION("""COMPUTED_VALUE"""),"E")</f>
        <v>E</v>
      </c>
      <c r="CE47" s="5" t="str">
        <f ca="1">IFERROR(__xludf.DUMMYFUNCTION("""COMPUTED_VALUE"""),"E")</f>
        <v>E</v>
      </c>
      <c r="CF47" s="5" t="str">
        <f ca="1">IFERROR(__xludf.DUMMYFUNCTION("""COMPUTED_VALUE"""),"E")</f>
        <v>E</v>
      </c>
      <c r="CG47" s="5" t="str">
        <f ca="1">IFERROR(__xludf.DUMMYFUNCTION("""COMPUTED_VALUE"""),"E")</f>
        <v>E</v>
      </c>
      <c r="CH47" s="5" t="str">
        <f ca="1">IFERROR(__xludf.DUMMYFUNCTION("""COMPUTED_VALUE"""),"E")</f>
        <v>E</v>
      </c>
      <c r="CI47" s="5" t="str">
        <f ca="1">IFERROR(__xludf.DUMMYFUNCTION("""COMPUTED_VALUE"""),"E")</f>
        <v>E</v>
      </c>
      <c r="CJ47" s="5" t="str">
        <f ca="1">IFERROR(__xludf.DUMMYFUNCTION("""COMPUTED_VALUE"""),"E")</f>
        <v>E</v>
      </c>
      <c r="CK47" s="5" t="str">
        <f ca="1">IFERROR(__xludf.DUMMYFUNCTION("""COMPUTED_VALUE"""),"E")</f>
        <v>E</v>
      </c>
      <c r="CL47" s="5" t="str">
        <f ca="1">IFERROR(__xludf.DUMMYFUNCTION("""COMPUTED_VALUE"""),"E")</f>
        <v>E</v>
      </c>
      <c r="CM47" s="5" t="str">
        <f ca="1">IFERROR(__xludf.DUMMYFUNCTION("""COMPUTED_VALUE"""),"E")</f>
        <v>E</v>
      </c>
      <c r="CN47" s="5" t="str">
        <f ca="1">IFERROR(__xludf.DUMMYFUNCTION("""COMPUTED_VALUE"""),"E")</f>
        <v>E</v>
      </c>
      <c r="CO47" s="5" t="str">
        <f ca="1">IFERROR(__xludf.DUMMYFUNCTION("""COMPUTED_VALUE"""),"E")</f>
        <v>E</v>
      </c>
      <c r="CP47" s="5" t="str">
        <f ca="1">IFERROR(__xludf.DUMMYFUNCTION("""COMPUTED_VALUE"""),"E")</f>
        <v>E</v>
      </c>
      <c r="CQ47" s="5" t="str">
        <f ca="1">IFERROR(__xludf.DUMMYFUNCTION("""COMPUTED_VALUE"""),"E")</f>
        <v>E</v>
      </c>
      <c r="CR47" s="5" t="str">
        <f ca="1">IFERROR(__xludf.DUMMYFUNCTION("""COMPUTED_VALUE"""),"E")</f>
        <v>E</v>
      </c>
      <c r="CS47" s="5" t="str">
        <f ca="1">IFERROR(__xludf.DUMMYFUNCTION("""COMPUTED_VALUE"""),"E")</f>
        <v>E</v>
      </c>
      <c r="CT47" s="5" t="str">
        <f ca="1">IFERROR(__xludf.DUMMYFUNCTION("""COMPUTED_VALUE"""),"E")</f>
        <v>E</v>
      </c>
      <c r="CU47" s="5" t="str">
        <f ca="1">IFERROR(__xludf.DUMMYFUNCTION("""COMPUTED_VALUE"""),"E")</f>
        <v>E</v>
      </c>
      <c r="CV47" s="5" t="str">
        <f ca="1">IFERROR(__xludf.DUMMYFUNCTION("""COMPUTED_VALUE"""),"E")</f>
        <v>E</v>
      </c>
      <c r="CW47" s="5" t="str">
        <f ca="1">IFERROR(__xludf.DUMMYFUNCTION("""COMPUTED_VALUE"""),"E")</f>
        <v>E</v>
      </c>
      <c r="CX47" s="5" t="str">
        <f ca="1">IFERROR(__xludf.DUMMYFUNCTION("""COMPUTED_VALUE"""),"E")</f>
        <v>E</v>
      </c>
      <c r="CY47" s="5" t="str">
        <f ca="1">IFERROR(__xludf.DUMMYFUNCTION("""COMPUTED_VALUE"""),"E")</f>
        <v>E</v>
      </c>
      <c r="CZ47" s="5" t="str">
        <f ca="1">IFERROR(__xludf.DUMMYFUNCTION("""COMPUTED_VALUE"""),"E")</f>
        <v>E</v>
      </c>
      <c r="DA47" s="5" t="str">
        <f ca="1">IFERROR(__xludf.DUMMYFUNCTION("""COMPUTED_VALUE"""),"E")</f>
        <v>E</v>
      </c>
      <c r="DB47" s="5" t="str">
        <f ca="1">IFERROR(__xludf.DUMMYFUNCTION("""COMPUTED_VALUE"""),"E")</f>
        <v>E</v>
      </c>
      <c r="DC47" s="5" t="str">
        <f ca="1">IFERROR(__xludf.DUMMYFUNCTION("""COMPUTED_VALUE"""),"E")</f>
        <v>E</v>
      </c>
      <c r="DD47" s="5" t="str">
        <f ca="1">IFERROR(__xludf.DUMMYFUNCTION("""COMPUTED_VALUE"""),"E")</f>
        <v>E</v>
      </c>
      <c r="DE47" s="5" t="str">
        <f ca="1">IFERROR(__xludf.DUMMYFUNCTION("""COMPUTED_VALUE"""),"E")</f>
        <v>E</v>
      </c>
      <c r="DF47" s="5"/>
      <c r="DG47" s="5"/>
      <c r="DH47" s="5"/>
      <c r="DI47" s="5"/>
      <c r="DJ47" s="5"/>
      <c r="DK47" s="5"/>
      <c r="DL47" s="5"/>
      <c r="DM47" s="5"/>
      <c r="DN47" s="5"/>
      <c r="DO47" s="5"/>
    </row>
    <row r="48" spans="1:119" ht="14">
      <c r="A48" s="3">
        <f t="shared" ca="1" si="0"/>
        <v>17</v>
      </c>
      <c r="B48" s="3" t="str">
        <f ca="1">IFERROR(__xludf.DUMMYFUNCTION("""COMPUTED_VALUE"""),"us-IN")</f>
        <v>us-IN</v>
      </c>
      <c r="C48" s="3" t="str">
        <f ca="1">IFERROR(__xludf.DUMMYFUNCTION("""COMPUTED_VALUE"""),"Indiana")</f>
        <v>Indiana</v>
      </c>
      <c r="D48" s="5" t="str">
        <f ca="1">IFERROR(__xludf.DUMMYFUNCTION("""COMPUTED_VALUE"""),"E")</f>
        <v>E</v>
      </c>
      <c r="E48" s="5" t="str">
        <f ca="1">IFERROR(__xludf.DUMMYFUNCTION("""COMPUTED_VALUE"""),"E")</f>
        <v>E</v>
      </c>
      <c r="F48" s="5" t="str">
        <f ca="1">IFERROR(__xludf.DUMMYFUNCTION("""COMPUTED_VALUE"""),"E")</f>
        <v>E</v>
      </c>
      <c r="G48" s="5" t="str">
        <f ca="1">IFERROR(__xludf.DUMMYFUNCTION("""COMPUTED_VALUE"""),"E")</f>
        <v>E</v>
      </c>
      <c r="H48" s="5" t="str">
        <f ca="1">IFERROR(__xludf.DUMMYFUNCTION("""COMPUTED_VALUE"""),"E")</f>
        <v>E</v>
      </c>
      <c r="I48" s="5" t="str">
        <f ca="1">IFERROR(__xludf.DUMMYFUNCTION("""COMPUTED_VALUE"""),"E")</f>
        <v>E</v>
      </c>
      <c r="J48" s="5" t="str">
        <f ca="1">IFERROR(__xludf.DUMMYFUNCTION("""COMPUTED_VALUE"""),"E")</f>
        <v>E</v>
      </c>
      <c r="K48" s="5" t="str">
        <f ca="1">IFERROR(__xludf.DUMMYFUNCTION("""COMPUTED_VALUE"""),"E")</f>
        <v>E</v>
      </c>
      <c r="L48" s="5" t="str">
        <f ca="1">IFERROR(__xludf.DUMMYFUNCTION("""COMPUTED_VALUE"""),"E")</f>
        <v>E</v>
      </c>
      <c r="M48" s="5" t="str">
        <f ca="1">IFERROR(__xludf.DUMMYFUNCTION("""COMPUTED_VALUE"""),"E")</f>
        <v>E</v>
      </c>
      <c r="N48" s="5" t="str">
        <f ca="1">IFERROR(__xludf.DUMMYFUNCTION("""COMPUTED_VALUE"""),"E")</f>
        <v>E</v>
      </c>
      <c r="O48" s="5" t="str">
        <f ca="1">IFERROR(__xludf.DUMMYFUNCTION("""COMPUTED_VALUE"""),"E")</f>
        <v>E</v>
      </c>
      <c r="P48" s="5" t="str">
        <f ca="1">IFERROR(__xludf.DUMMYFUNCTION("""COMPUTED_VALUE"""),"T")</f>
        <v>T</v>
      </c>
      <c r="Q48" s="5" t="str">
        <f ca="1">IFERROR(__xludf.DUMMYFUNCTION("""COMPUTED_VALUE"""),"T")</f>
        <v>T</v>
      </c>
      <c r="R48" s="5" t="str">
        <f ca="1">IFERROR(__xludf.DUMMYFUNCTION("""COMPUTED_VALUE"""),"E")</f>
        <v>E</v>
      </c>
      <c r="S48" s="5" t="str">
        <f ca="1">IFERROR(__xludf.DUMMYFUNCTION("""COMPUTED_VALUE"""),"E")</f>
        <v>E</v>
      </c>
      <c r="T48" s="5" t="str">
        <f ca="1">IFERROR(__xludf.DUMMYFUNCTION("""COMPUTED_VALUE"""),"E")</f>
        <v>E</v>
      </c>
      <c r="U48" s="5" t="str">
        <f ca="1">IFERROR(__xludf.DUMMYFUNCTION("""COMPUTED_VALUE"""),"E")</f>
        <v>E</v>
      </c>
      <c r="V48" s="5" t="str">
        <f ca="1">IFERROR(__xludf.DUMMYFUNCTION("""COMPUTED_VALUE"""),"E")</f>
        <v>E</v>
      </c>
      <c r="W48" s="5" t="str">
        <f ca="1">IFERROR(__xludf.DUMMYFUNCTION("""COMPUTED_VALUE"""),"E")</f>
        <v>E</v>
      </c>
      <c r="X48" s="5" t="str">
        <f ca="1">IFERROR(__xludf.DUMMYFUNCTION("""COMPUTED_VALUE"""),"E")</f>
        <v>E</v>
      </c>
      <c r="Y48" s="5" t="str">
        <f ca="1">IFERROR(__xludf.DUMMYFUNCTION("""COMPUTED_VALUE"""),"E")</f>
        <v>E</v>
      </c>
      <c r="Z48" s="5" t="str">
        <f ca="1">IFERROR(__xludf.DUMMYFUNCTION("""COMPUTED_VALUE"""),"E")</f>
        <v>E</v>
      </c>
      <c r="AA48" s="5" t="str">
        <f ca="1">IFERROR(__xludf.DUMMYFUNCTION("""COMPUTED_VALUE"""),"E")</f>
        <v>E</v>
      </c>
      <c r="AB48" s="5" t="str">
        <f ca="1">IFERROR(__xludf.DUMMYFUNCTION("""COMPUTED_VALUE"""),"T")</f>
        <v>T</v>
      </c>
      <c r="AC48" s="5" t="str">
        <f ca="1">IFERROR(__xludf.DUMMYFUNCTION("""COMPUTED_VALUE"""),"T")</f>
        <v>T</v>
      </c>
      <c r="AD48" s="5" t="str">
        <f ca="1">IFERROR(__xludf.DUMMYFUNCTION("""COMPUTED_VALUE"""),"E")</f>
        <v>E</v>
      </c>
      <c r="AE48" s="5" t="str">
        <f ca="1">IFERROR(__xludf.DUMMYFUNCTION("""COMPUTED_VALUE"""),"E")</f>
        <v>E</v>
      </c>
      <c r="AF48" s="5" t="str">
        <f ca="1">IFERROR(__xludf.DUMMYFUNCTION("""COMPUTED_VALUE"""),"T")</f>
        <v>T</v>
      </c>
      <c r="AG48" s="5" t="str">
        <f ca="1">IFERROR(__xludf.DUMMYFUNCTION("""COMPUTED_VALUE"""),"E")</f>
        <v>E</v>
      </c>
      <c r="AH48" s="5" t="str">
        <f ca="1">IFERROR(__xludf.DUMMYFUNCTION("""COMPUTED_VALUE"""),"T")</f>
        <v>T</v>
      </c>
      <c r="AI48" s="5" t="str">
        <f ca="1">IFERROR(__xludf.DUMMYFUNCTION("""COMPUTED_VALUE"""),"E")</f>
        <v>E</v>
      </c>
      <c r="AJ48" s="5" t="str">
        <f ca="1">IFERROR(__xludf.DUMMYFUNCTION("""COMPUTED_VALUE"""),"T")</f>
        <v>T</v>
      </c>
      <c r="AK48" s="5" t="str">
        <f ca="1">IFERROR(__xludf.DUMMYFUNCTION("""COMPUTED_VALUE"""),"E")</f>
        <v>E</v>
      </c>
      <c r="AL48" s="5" t="str">
        <f ca="1">IFERROR(__xludf.DUMMYFUNCTION("""COMPUTED_VALUE"""),"T")</f>
        <v>T</v>
      </c>
      <c r="AM48" s="5" t="str">
        <f ca="1">IFERROR(__xludf.DUMMYFUNCTION("""COMPUTED_VALUE"""),"E")</f>
        <v>E</v>
      </c>
      <c r="AN48" s="5" t="str">
        <f ca="1">IFERROR(__xludf.DUMMYFUNCTION("""COMPUTED_VALUE"""),"E")</f>
        <v>E</v>
      </c>
      <c r="AO48" s="5" t="str">
        <f ca="1">IFERROR(__xludf.DUMMYFUNCTION("""COMPUTED_VALUE"""),"E")</f>
        <v>E</v>
      </c>
      <c r="AP48" s="5" t="str">
        <f ca="1">IFERROR(__xludf.DUMMYFUNCTION("""COMPUTED_VALUE"""),"E")</f>
        <v>E</v>
      </c>
      <c r="AQ48" s="5" t="str">
        <f ca="1">IFERROR(__xludf.DUMMYFUNCTION("""COMPUTED_VALUE"""),"E")</f>
        <v>E</v>
      </c>
      <c r="AR48" s="5" t="str">
        <f ca="1">IFERROR(__xludf.DUMMYFUNCTION("""COMPUTED_VALUE"""),"T")</f>
        <v>T</v>
      </c>
      <c r="AS48" s="5" t="str">
        <f ca="1">IFERROR(__xludf.DUMMYFUNCTION("""COMPUTED_VALUE"""),"E")</f>
        <v>E</v>
      </c>
      <c r="AT48" s="5" t="str">
        <f ca="1">IFERROR(__xludf.DUMMYFUNCTION("""COMPUTED_VALUE"""),"T")</f>
        <v>T</v>
      </c>
      <c r="AU48" s="5" t="str">
        <f ca="1">IFERROR(__xludf.DUMMYFUNCTION("""COMPUTED_VALUE"""),"E")</f>
        <v>E</v>
      </c>
      <c r="AV48" s="5" t="str">
        <f ca="1">IFERROR(__xludf.DUMMYFUNCTION("""COMPUTED_VALUE"""),"T")</f>
        <v>T</v>
      </c>
      <c r="AW48" s="5" t="str">
        <f ca="1">IFERROR(__xludf.DUMMYFUNCTION("""COMPUTED_VALUE"""),"E")</f>
        <v>E</v>
      </c>
      <c r="AX48" s="5" t="str">
        <f ca="1">IFERROR(__xludf.DUMMYFUNCTION("""COMPUTED_VALUE"""),"T")</f>
        <v>T</v>
      </c>
      <c r="AY48" s="5" t="str">
        <f ca="1">IFERROR(__xludf.DUMMYFUNCTION("""COMPUTED_VALUE"""),"E")</f>
        <v>E</v>
      </c>
      <c r="AZ48" s="5" t="str">
        <f ca="1">IFERROR(__xludf.DUMMYFUNCTION("""COMPUTED_VALUE"""),"E")</f>
        <v>E</v>
      </c>
      <c r="BA48" s="5" t="str">
        <f ca="1">IFERROR(__xludf.DUMMYFUNCTION("""COMPUTED_VALUE"""),"E")</f>
        <v>E</v>
      </c>
      <c r="BB48" s="5" t="str">
        <f ca="1">IFERROR(__xludf.DUMMYFUNCTION("""COMPUTED_VALUE"""),"T")</f>
        <v>T</v>
      </c>
      <c r="BC48" s="5" t="str">
        <f ca="1">IFERROR(__xludf.DUMMYFUNCTION("""COMPUTED_VALUE"""),"E")</f>
        <v>E</v>
      </c>
      <c r="BD48" s="5" t="str">
        <f ca="1">IFERROR(__xludf.DUMMYFUNCTION("""COMPUTED_VALUE"""),"T")</f>
        <v>T</v>
      </c>
      <c r="BE48" s="5" t="str">
        <f ca="1">IFERROR(__xludf.DUMMYFUNCTION("""COMPUTED_VALUE"""),"E")</f>
        <v>E</v>
      </c>
      <c r="BF48" s="5" t="str">
        <f ca="1">IFERROR(__xludf.DUMMYFUNCTION("""COMPUTED_VALUE"""),"E")</f>
        <v>E</v>
      </c>
      <c r="BG48" s="5" t="str">
        <f ca="1">IFERROR(__xludf.DUMMYFUNCTION("""COMPUTED_VALUE"""),"E")</f>
        <v>E</v>
      </c>
      <c r="BH48" s="5" t="str">
        <f ca="1">IFERROR(__xludf.DUMMYFUNCTION("""COMPUTED_VALUE"""),"E")</f>
        <v>E</v>
      </c>
      <c r="BI48" s="5" t="str">
        <f ca="1">IFERROR(__xludf.DUMMYFUNCTION("""COMPUTED_VALUE"""),"E")</f>
        <v>E</v>
      </c>
      <c r="BJ48" s="5" t="str">
        <f ca="1">IFERROR(__xludf.DUMMYFUNCTION("""COMPUTED_VALUE"""),"E")</f>
        <v>E</v>
      </c>
      <c r="BK48" s="5" t="str">
        <f ca="1">IFERROR(__xludf.DUMMYFUNCTION("""COMPUTED_VALUE"""),"E")</f>
        <v>E</v>
      </c>
      <c r="BL48" s="5" t="str">
        <f ca="1">IFERROR(__xludf.DUMMYFUNCTION("""COMPUTED_VALUE"""),"E")</f>
        <v>E</v>
      </c>
      <c r="BM48" s="5" t="str">
        <f ca="1">IFERROR(__xludf.DUMMYFUNCTION("""COMPUTED_VALUE"""),"E")</f>
        <v>E</v>
      </c>
      <c r="BN48" s="5" t="str">
        <f ca="1">IFERROR(__xludf.DUMMYFUNCTION("""COMPUTED_VALUE"""),"T")</f>
        <v>T</v>
      </c>
      <c r="BO48" s="5" t="str">
        <f ca="1">IFERROR(__xludf.DUMMYFUNCTION("""COMPUTED_VALUE"""),"T")</f>
        <v>T</v>
      </c>
      <c r="BP48" s="5" t="str">
        <f ca="1">IFERROR(__xludf.DUMMYFUNCTION("""COMPUTED_VALUE"""),"T")</f>
        <v>T</v>
      </c>
      <c r="BQ48" s="5" t="str">
        <f ca="1">IFERROR(__xludf.DUMMYFUNCTION("""COMPUTED_VALUE"""),"T")</f>
        <v>T</v>
      </c>
      <c r="BR48" s="5" t="str">
        <f ca="1">IFERROR(__xludf.DUMMYFUNCTION("""COMPUTED_VALUE"""),"T")</f>
        <v>T</v>
      </c>
      <c r="BS48" s="5" t="str">
        <f ca="1">IFERROR(__xludf.DUMMYFUNCTION("""COMPUTED_VALUE"""),"T")</f>
        <v>T</v>
      </c>
      <c r="BT48" s="5" t="str">
        <f ca="1">IFERROR(__xludf.DUMMYFUNCTION("""COMPUTED_VALUE"""),"T")</f>
        <v>T</v>
      </c>
      <c r="BU48" s="5" t="str">
        <f ca="1">IFERROR(__xludf.DUMMYFUNCTION("""COMPUTED_VALUE"""),"T")</f>
        <v>T</v>
      </c>
      <c r="BV48" s="5" t="str">
        <f ca="1">IFERROR(__xludf.DUMMYFUNCTION("""COMPUTED_VALUE"""),"T")</f>
        <v>T</v>
      </c>
      <c r="BW48" s="5" t="str">
        <f ca="1">IFERROR(__xludf.DUMMYFUNCTION("""COMPUTED_VALUE"""),"T")</f>
        <v>T</v>
      </c>
      <c r="BX48" s="5" t="str">
        <f ca="1">IFERROR(__xludf.DUMMYFUNCTION("""COMPUTED_VALUE"""),"T")</f>
        <v>T</v>
      </c>
      <c r="BY48" s="5" t="str">
        <f ca="1">IFERROR(__xludf.DUMMYFUNCTION("""COMPUTED_VALUE"""),"T")</f>
        <v>T</v>
      </c>
      <c r="BZ48" s="5" t="str">
        <f ca="1">IFERROR(__xludf.DUMMYFUNCTION("""COMPUTED_VALUE"""),"T")</f>
        <v>T</v>
      </c>
      <c r="CA48" s="5" t="str">
        <f ca="1">IFERROR(__xludf.DUMMYFUNCTION("""COMPUTED_VALUE"""),"T")</f>
        <v>T</v>
      </c>
      <c r="CB48" s="5" t="str">
        <f ca="1">IFERROR(__xludf.DUMMYFUNCTION("""COMPUTED_VALUE"""),"T")</f>
        <v>T</v>
      </c>
      <c r="CC48" s="5" t="str">
        <f ca="1">IFERROR(__xludf.DUMMYFUNCTION("""COMPUTED_VALUE"""),"T")</f>
        <v>T</v>
      </c>
      <c r="CD48" s="5" t="str">
        <f ca="1">IFERROR(__xludf.DUMMYFUNCTION("""COMPUTED_VALUE"""),"T")</f>
        <v>T</v>
      </c>
      <c r="CE48" s="5" t="str">
        <f ca="1">IFERROR(__xludf.DUMMYFUNCTION("""COMPUTED_VALUE"""),"T")</f>
        <v>T</v>
      </c>
      <c r="CF48" s="5" t="str">
        <f ca="1">IFERROR(__xludf.DUMMYFUNCTION("""COMPUTED_VALUE"""),"T")</f>
        <v>T</v>
      </c>
      <c r="CG48" s="5" t="str">
        <f ca="1">IFERROR(__xludf.DUMMYFUNCTION("""COMPUTED_VALUE"""),"T")</f>
        <v>T</v>
      </c>
      <c r="CH48" s="5" t="str">
        <f ca="1">IFERROR(__xludf.DUMMYFUNCTION("""COMPUTED_VALUE"""),"T")</f>
        <v>T</v>
      </c>
      <c r="CI48" s="5" t="str">
        <f ca="1">IFERROR(__xludf.DUMMYFUNCTION("""COMPUTED_VALUE"""),"T")</f>
        <v>T</v>
      </c>
      <c r="CJ48" s="5" t="str">
        <f ca="1">IFERROR(__xludf.DUMMYFUNCTION("""COMPUTED_VALUE"""),"T")</f>
        <v>T</v>
      </c>
      <c r="CK48" s="5" t="str">
        <f ca="1">IFERROR(__xludf.DUMMYFUNCTION("""COMPUTED_VALUE"""),"T")</f>
        <v>T</v>
      </c>
      <c r="CL48" s="5" t="str">
        <f ca="1">IFERROR(__xludf.DUMMYFUNCTION("""COMPUTED_VALUE"""),"T")</f>
        <v>T</v>
      </c>
      <c r="CM48" s="5" t="str">
        <f ca="1">IFERROR(__xludf.DUMMYFUNCTION("""COMPUTED_VALUE"""),"T")</f>
        <v>T</v>
      </c>
      <c r="CN48" s="5" t="str">
        <f ca="1">IFERROR(__xludf.DUMMYFUNCTION("""COMPUTED_VALUE"""),"T")</f>
        <v>T</v>
      </c>
      <c r="CO48" s="5" t="str">
        <f ca="1">IFERROR(__xludf.DUMMYFUNCTION("""COMPUTED_VALUE"""),"T")</f>
        <v>T</v>
      </c>
      <c r="CP48" s="5" t="str">
        <f ca="1">IFERROR(__xludf.DUMMYFUNCTION("""COMPUTED_VALUE"""),"T")</f>
        <v>T</v>
      </c>
      <c r="CQ48" s="5" t="str">
        <f ca="1">IFERROR(__xludf.DUMMYFUNCTION("""COMPUTED_VALUE"""),"T")</f>
        <v>T</v>
      </c>
      <c r="CR48" s="5" t="str">
        <f ca="1">IFERROR(__xludf.DUMMYFUNCTION("""COMPUTED_VALUE"""),"T")</f>
        <v>T</v>
      </c>
      <c r="CS48" s="5" t="str">
        <f ca="1">IFERROR(__xludf.DUMMYFUNCTION("""COMPUTED_VALUE"""),"T")</f>
        <v>T</v>
      </c>
      <c r="CT48" s="5" t="str">
        <f ca="1">IFERROR(__xludf.DUMMYFUNCTION("""COMPUTED_VALUE"""),"T")</f>
        <v>T</v>
      </c>
      <c r="CU48" s="5" t="str">
        <f ca="1">IFERROR(__xludf.DUMMYFUNCTION("""COMPUTED_VALUE"""),"T")</f>
        <v>T</v>
      </c>
      <c r="CV48" s="5" t="str">
        <f ca="1">IFERROR(__xludf.DUMMYFUNCTION("""COMPUTED_VALUE"""),"T")</f>
        <v>T</v>
      </c>
      <c r="CW48" s="5" t="str">
        <f ca="1">IFERROR(__xludf.DUMMYFUNCTION("""COMPUTED_VALUE"""),"T")</f>
        <v>T</v>
      </c>
      <c r="CX48" s="5" t="str">
        <f ca="1">IFERROR(__xludf.DUMMYFUNCTION("""COMPUTED_VALUE"""),"T")</f>
        <v>T</v>
      </c>
      <c r="CY48" s="5" t="str">
        <f ca="1">IFERROR(__xludf.DUMMYFUNCTION("""COMPUTED_VALUE"""),"T")</f>
        <v>T</v>
      </c>
      <c r="CZ48" s="5" t="str">
        <f ca="1">IFERROR(__xludf.DUMMYFUNCTION("""COMPUTED_VALUE"""),"T")</f>
        <v>T</v>
      </c>
      <c r="DA48" s="5" t="str">
        <f ca="1">IFERROR(__xludf.DUMMYFUNCTION("""COMPUTED_VALUE"""),"T")</f>
        <v>T</v>
      </c>
      <c r="DB48" s="5" t="str">
        <f ca="1">IFERROR(__xludf.DUMMYFUNCTION("""COMPUTED_VALUE"""),"T")</f>
        <v>T</v>
      </c>
      <c r="DC48" s="5" t="str">
        <f ca="1">IFERROR(__xludf.DUMMYFUNCTION("""COMPUTED_VALUE"""),"T")</f>
        <v>T</v>
      </c>
      <c r="DD48" s="5" t="str">
        <f ca="1">IFERROR(__xludf.DUMMYFUNCTION("""COMPUTED_VALUE"""),"T")</f>
        <v>T</v>
      </c>
      <c r="DE48" s="5" t="str">
        <f ca="1">IFERROR(__xludf.DUMMYFUNCTION("""COMPUTED_VALUE"""),"E")</f>
        <v>E</v>
      </c>
      <c r="DF48" s="5"/>
      <c r="DG48" s="5"/>
      <c r="DH48" s="5"/>
      <c r="DI48" s="5"/>
      <c r="DJ48" s="5"/>
      <c r="DK48" s="5"/>
      <c r="DL48" s="5"/>
      <c r="DM48" s="5"/>
      <c r="DN48" s="5"/>
      <c r="DO48" s="5"/>
    </row>
    <row r="49" spans="1:119" ht="14">
      <c r="A49" s="3">
        <f t="shared" ca="1" si="0"/>
        <v>18</v>
      </c>
      <c r="B49" s="3" t="str">
        <f ca="1">IFERROR(__xludf.DUMMYFUNCTION("""COMPUTED_VALUE"""),"us-KS")</f>
        <v>us-KS</v>
      </c>
      <c r="C49" s="3" t="str">
        <f ca="1">IFERROR(__xludf.DUMMYFUNCTION("""COMPUTED_VALUE"""),"Kansas")</f>
        <v>Kansas</v>
      </c>
      <c r="D49" s="5" t="str">
        <f ca="1">IFERROR(__xludf.DUMMYFUNCTION("""COMPUTED_VALUE"""),"E")</f>
        <v>E</v>
      </c>
      <c r="E49" s="5" t="str">
        <f ca="1">IFERROR(__xludf.DUMMYFUNCTION("""COMPUTED_VALUE"""),"E")</f>
        <v>E</v>
      </c>
      <c r="F49" s="5" t="str">
        <f ca="1">IFERROR(__xludf.DUMMYFUNCTION("""COMPUTED_VALUE"""),"E")</f>
        <v>E</v>
      </c>
      <c r="G49" s="5" t="str">
        <f ca="1">IFERROR(__xludf.DUMMYFUNCTION("""COMPUTED_VALUE"""),"E")</f>
        <v>E</v>
      </c>
      <c r="H49" s="5" t="str">
        <f ca="1">IFERROR(__xludf.DUMMYFUNCTION("""COMPUTED_VALUE"""),"E")</f>
        <v>E</v>
      </c>
      <c r="I49" s="5" t="str">
        <f ca="1">IFERROR(__xludf.DUMMYFUNCTION("""COMPUTED_VALUE"""),"E")</f>
        <v>E</v>
      </c>
      <c r="J49" s="5" t="str">
        <f ca="1">IFERROR(__xludf.DUMMYFUNCTION("""COMPUTED_VALUE"""),"E")</f>
        <v>E</v>
      </c>
      <c r="K49" s="5" t="str">
        <f ca="1">IFERROR(__xludf.DUMMYFUNCTION("""COMPUTED_VALUE"""),"E")</f>
        <v>E</v>
      </c>
      <c r="L49" s="5" t="str">
        <f ca="1">IFERROR(__xludf.DUMMYFUNCTION("""COMPUTED_VALUE"""),"E")</f>
        <v>E</v>
      </c>
      <c r="M49" s="5" t="str">
        <f ca="1">IFERROR(__xludf.DUMMYFUNCTION("""COMPUTED_VALUE"""),"E")</f>
        <v>E</v>
      </c>
      <c r="N49" s="5" t="str">
        <f ca="1">IFERROR(__xludf.DUMMYFUNCTION("""COMPUTED_VALUE"""),"E")</f>
        <v>E</v>
      </c>
      <c r="O49" s="5" t="str">
        <f ca="1">IFERROR(__xludf.DUMMYFUNCTION("""COMPUTED_VALUE"""),"E")</f>
        <v>E</v>
      </c>
      <c r="P49" s="5" t="str">
        <f ca="1">IFERROR(__xludf.DUMMYFUNCTION("""COMPUTED_VALUE"""),"E")</f>
        <v>E</v>
      </c>
      <c r="Q49" s="5" t="str">
        <f ca="1">IFERROR(__xludf.DUMMYFUNCTION("""COMPUTED_VALUE"""),"E")</f>
        <v>E</v>
      </c>
      <c r="R49" s="5" t="str">
        <f ca="1">IFERROR(__xludf.DUMMYFUNCTION("""COMPUTED_VALUE"""),"E")</f>
        <v>E</v>
      </c>
      <c r="S49" s="5" t="str">
        <f ca="1">IFERROR(__xludf.DUMMYFUNCTION("""COMPUTED_VALUE"""),"E")</f>
        <v>E</v>
      </c>
      <c r="T49" s="5" t="str">
        <f ca="1">IFERROR(__xludf.DUMMYFUNCTION("""COMPUTED_VALUE"""),"E")</f>
        <v>E</v>
      </c>
      <c r="U49" s="5" t="str">
        <f ca="1">IFERROR(__xludf.DUMMYFUNCTION("""COMPUTED_VALUE"""),"E")</f>
        <v>E</v>
      </c>
      <c r="V49" s="5" t="str">
        <f ca="1">IFERROR(__xludf.DUMMYFUNCTION("""COMPUTED_VALUE"""),"E")</f>
        <v>E</v>
      </c>
      <c r="W49" s="5" t="str">
        <f ca="1">IFERROR(__xludf.DUMMYFUNCTION("""COMPUTED_VALUE"""),"E")</f>
        <v>E</v>
      </c>
      <c r="X49" s="5" t="str">
        <f ca="1">IFERROR(__xludf.DUMMYFUNCTION("""COMPUTED_VALUE"""),"E")</f>
        <v>E</v>
      </c>
      <c r="Y49" s="5" t="str">
        <f ca="1">IFERROR(__xludf.DUMMYFUNCTION("""COMPUTED_VALUE"""),"E")</f>
        <v>E</v>
      </c>
      <c r="Z49" s="5" t="str">
        <f ca="1">IFERROR(__xludf.DUMMYFUNCTION("""COMPUTED_VALUE"""),"E")</f>
        <v>E</v>
      </c>
      <c r="AA49" s="5" t="str">
        <f ca="1">IFERROR(__xludf.DUMMYFUNCTION("""COMPUTED_VALUE"""),"E")</f>
        <v>E</v>
      </c>
      <c r="AB49" s="5" t="str">
        <f ca="1">IFERROR(__xludf.DUMMYFUNCTION("""COMPUTED_VALUE"""),"T")</f>
        <v>T</v>
      </c>
      <c r="AC49" s="5" t="str">
        <f ca="1">IFERROR(__xludf.DUMMYFUNCTION("""COMPUTED_VALUE"""),"T")</f>
        <v>T</v>
      </c>
      <c r="AD49" s="5" t="str">
        <f ca="1">IFERROR(__xludf.DUMMYFUNCTION("""COMPUTED_VALUE"""),"E")</f>
        <v>E</v>
      </c>
      <c r="AE49" s="5" t="str">
        <f ca="1">IFERROR(__xludf.DUMMYFUNCTION("""COMPUTED_VALUE"""),"E")</f>
        <v>E</v>
      </c>
      <c r="AF49" s="5" t="str">
        <f ca="1">IFERROR(__xludf.DUMMYFUNCTION("""COMPUTED_VALUE"""),"E")</f>
        <v>E</v>
      </c>
      <c r="AG49" s="5" t="str">
        <f ca="1">IFERROR(__xludf.DUMMYFUNCTION("""COMPUTED_VALUE"""),"E")</f>
        <v>E</v>
      </c>
      <c r="AH49" s="5" t="str">
        <f ca="1">IFERROR(__xludf.DUMMYFUNCTION("""COMPUTED_VALUE"""),"E")</f>
        <v>E</v>
      </c>
      <c r="AI49" s="5" t="str">
        <f ca="1">IFERROR(__xludf.DUMMYFUNCTION("""COMPUTED_VALUE"""),"E")</f>
        <v>E</v>
      </c>
      <c r="AJ49" s="5" t="str">
        <f ca="1">IFERROR(__xludf.DUMMYFUNCTION("""COMPUTED_VALUE"""),"E")</f>
        <v>E</v>
      </c>
      <c r="AK49" s="5" t="str">
        <f ca="1">IFERROR(__xludf.DUMMYFUNCTION("""COMPUTED_VALUE"""),"E")</f>
        <v>E</v>
      </c>
      <c r="AL49" s="5" t="str">
        <f ca="1">IFERROR(__xludf.DUMMYFUNCTION("""COMPUTED_VALUE"""),"E")</f>
        <v>E</v>
      </c>
      <c r="AM49" s="5" t="str">
        <f ca="1">IFERROR(__xludf.DUMMYFUNCTION("""COMPUTED_VALUE"""),"E")</f>
        <v>E</v>
      </c>
      <c r="AN49" s="5" t="str">
        <f ca="1">IFERROR(__xludf.DUMMYFUNCTION("""COMPUTED_VALUE"""),"E")</f>
        <v>E</v>
      </c>
      <c r="AO49" s="5" t="str">
        <f ca="1">IFERROR(__xludf.DUMMYFUNCTION("""COMPUTED_VALUE"""),"E")</f>
        <v>E</v>
      </c>
      <c r="AP49" s="5" t="str">
        <f ca="1">IFERROR(__xludf.DUMMYFUNCTION("""COMPUTED_VALUE"""),"E")</f>
        <v>E</v>
      </c>
      <c r="AQ49" s="5" t="str">
        <f ca="1">IFERROR(__xludf.DUMMYFUNCTION("""COMPUTED_VALUE"""),"E")</f>
        <v>E</v>
      </c>
      <c r="AR49" s="5" t="str">
        <f ca="1">IFERROR(__xludf.DUMMYFUNCTION("""COMPUTED_VALUE"""),"E")</f>
        <v>E</v>
      </c>
      <c r="AS49" s="5" t="str">
        <f ca="1">IFERROR(__xludf.DUMMYFUNCTION("""COMPUTED_VALUE"""),"E")</f>
        <v>E</v>
      </c>
      <c r="AT49" s="5" t="str">
        <f ca="1">IFERROR(__xludf.DUMMYFUNCTION("""COMPUTED_VALUE"""),"E")</f>
        <v>E</v>
      </c>
      <c r="AU49" s="5" t="str">
        <f ca="1">IFERROR(__xludf.DUMMYFUNCTION("""COMPUTED_VALUE"""),"E")</f>
        <v>E</v>
      </c>
      <c r="AV49" s="5" t="str">
        <f ca="1">IFERROR(__xludf.DUMMYFUNCTION("""COMPUTED_VALUE"""),"E")</f>
        <v>E</v>
      </c>
      <c r="AW49" s="5" t="str">
        <f ca="1">IFERROR(__xludf.DUMMYFUNCTION("""COMPUTED_VALUE"""),"E")</f>
        <v>E</v>
      </c>
      <c r="AX49" s="5" t="str">
        <f ca="1">IFERROR(__xludf.DUMMYFUNCTION("""COMPUTED_VALUE"""),"E")</f>
        <v>E</v>
      </c>
      <c r="AY49" s="5" t="str">
        <f ca="1">IFERROR(__xludf.DUMMYFUNCTION("""COMPUTED_VALUE"""),"E")</f>
        <v>E</v>
      </c>
      <c r="AZ49" s="5" t="str">
        <f ca="1">IFERROR(__xludf.DUMMYFUNCTION("""COMPUTED_VALUE"""),"E")</f>
        <v>E</v>
      </c>
      <c r="BA49" s="5" t="str">
        <f ca="1">IFERROR(__xludf.DUMMYFUNCTION("""COMPUTED_VALUE"""),"E")</f>
        <v>E</v>
      </c>
      <c r="BB49" s="5" t="str">
        <f ca="1">IFERROR(__xludf.DUMMYFUNCTION("""COMPUTED_VALUE"""),"E")</f>
        <v>E</v>
      </c>
      <c r="BC49" s="5" t="str">
        <f ca="1">IFERROR(__xludf.DUMMYFUNCTION("""COMPUTED_VALUE"""),"E")</f>
        <v>E</v>
      </c>
      <c r="BD49" s="5" t="str">
        <f ca="1">IFERROR(__xludf.DUMMYFUNCTION("""COMPUTED_VALUE"""),"E")</f>
        <v>E</v>
      </c>
      <c r="BE49" s="5" t="str">
        <f ca="1">IFERROR(__xludf.DUMMYFUNCTION("""COMPUTED_VALUE"""),"E")</f>
        <v>E</v>
      </c>
      <c r="BF49" s="5" t="str">
        <f ca="1">IFERROR(__xludf.DUMMYFUNCTION("""COMPUTED_VALUE"""),"E")</f>
        <v>E</v>
      </c>
      <c r="BG49" s="5" t="str">
        <f ca="1">IFERROR(__xludf.DUMMYFUNCTION("""COMPUTED_VALUE"""),"E")</f>
        <v>E</v>
      </c>
      <c r="BH49" s="5" t="str">
        <f ca="1">IFERROR(__xludf.DUMMYFUNCTION("""COMPUTED_VALUE"""),"E")</f>
        <v>E</v>
      </c>
      <c r="BI49" s="5" t="str">
        <f ca="1">IFERROR(__xludf.DUMMYFUNCTION("""COMPUTED_VALUE"""),"E")</f>
        <v>E</v>
      </c>
      <c r="BJ49" s="5" t="str">
        <f ca="1">IFERROR(__xludf.DUMMYFUNCTION("""COMPUTED_VALUE"""),"E")</f>
        <v>E</v>
      </c>
      <c r="BK49" s="5" t="str">
        <f ca="1">IFERROR(__xludf.DUMMYFUNCTION("""COMPUTED_VALUE"""),"E")</f>
        <v>E</v>
      </c>
      <c r="BL49" s="5" t="str">
        <f ca="1">IFERROR(__xludf.DUMMYFUNCTION("""COMPUTED_VALUE"""),"E")</f>
        <v>E</v>
      </c>
      <c r="BM49" s="5" t="str">
        <f ca="1">IFERROR(__xludf.DUMMYFUNCTION("""COMPUTED_VALUE"""),"E")</f>
        <v>E</v>
      </c>
      <c r="BN49" s="5" t="str">
        <f ca="1">IFERROR(__xludf.DUMMYFUNCTION("""COMPUTED_VALUE"""),"T")</f>
        <v>T</v>
      </c>
      <c r="BO49" s="5" t="str">
        <f ca="1">IFERROR(__xludf.DUMMYFUNCTION("""COMPUTED_VALUE"""),"T")</f>
        <v>T</v>
      </c>
      <c r="BP49" s="5" t="str">
        <f ca="1">IFERROR(__xludf.DUMMYFUNCTION("""COMPUTED_VALUE"""),"T")</f>
        <v>T</v>
      </c>
      <c r="BQ49" s="5" t="str">
        <f ca="1">IFERROR(__xludf.DUMMYFUNCTION("""COMPUTED_VALUE"""),"T")</f>
        <v>T</v>
      </c>
      <c r="BR49" s="5" t="str">
        <f ca="1">IFERROR(__xludf.DUMMYFUNCTION("""COMPUTED_VALUE"""),"T")</f>
        <v>T</v>
      </c>
      <c r="BS49" s="5" t="str">
        <f ca="1">IFERROR(__xludf.DUMMYFUNCTION("""COMPUTED_VALUE"""),"T")</f>
        <v>T</v>
      </c>
      <c r="BT49" s="5" t="str">
        <f ca="1">IFERROR(__xludf.DUMMYFUNCTION("""COMPUTED_VALUE"""),"T")</f>
        <v>T</v>
      </c>
      <c r="BU49" s="5" t="str">
        <f ca="1">IFERROR(__xludf.DUMMYFUNCTION("""COMPUTED_VALUE"""),"T")</f>
        <v>T</v>
      </c>
      <c r="BV49" s="5" t="str">
        <f ca="1">IFERROR(__xludf.DUMMYFUNCTION("""COMPUTED_VALUE"""),"T")</f>
        <v>T</v>
      </c>
      <c r="BW49" s="5" t="str">
        <f ca="1">IFERROR(__xludf.DUMMYFUNCTION("""COMPUTED_VALUE"""),"T")</f>
        <v>T</v>
      </c>
      <c r="BX49" s="5" t="str">
        <f ca="1">IFERROR(__xludf.DUMMYFUNCTION("""COMPUTED_VALUE"""),"T")</f>
        <v>T</v>
      </c>
      <c r="BY49" s="5" t="str">
        <f ca="1">IFERROR(__xludf.DUMMYFUNCTION("""COMPUTED_VALUE"""),"T")</f>
        <v>T</v>
      </c>
      <c r="BZ49" s="5" t="str">
        <f ca="1">IFERROR(__xludf.DUMMYFUNCTION("""COMPUTED_VALUE"""),"T")</f>
        <v>T</v>
      </c>
      <c r="CA49" s="5" t="str">
        <f ca="1">IFERROR(__xludf.DUMMYFUNCTION("""COMPUTED_VALUE"""),"T")</f>
        <v>T</v>
      </c>
      <c r="CB49" s="5" t="str">
        <f ca="1">IFERROR(__xludf.DUMMYFUNCTION("""COMPUTED_VALUE"""),"T")</f>
        <v>T</v>
      </c>
      <c r="CC49" s="5" t="str">
        <f ca="1">IFERROR(__xludf.DUMMYFUNCTION("""COMPUTED_VALUE"""),"T")</f>
        <v>T</v>
      </c>
      <c r="CD49" s="5" t="str">
        <f ca="1">IFERROR(__xludf.DUMMYFUNCTION("""COMPUTED_VALUE"""),"T")</f>
        <v>T</v>
      </c>
      <c r="CE49" s="5" t="str">
        <f ca="1">IFERROR(__xludf.DUMMYFUNCTION("""COMPUTED_VALUE"""),"T")</f>
        <v>T</v>
      </c>
      <c r="CF49" s="5" t="str">
        <f ca="1">IFERROR(__xludf.DUMMYFUNCTION("""COMPUTED_VALUE"""),"T")</f>
        <v>T</v>
      </c>
      <c r="CG49" s="5" t="str">
        <f ca="1">IFERROR(__xludf.DUMMYFUNCTION("""COMPUTED_VALUE"""),"T")</f>
        <v>T</v>
      </c>
      <c r="CH49" s="5" t="str">
        <f ca="1">IFERROR(__xludf.DUMMYFUNCTION("""COMPUTED_VALUE"""),"T")</f>
        <v>T</v>
      </c>
      <c r="CI49" s="5" t="str">
        <f ca="1">IFERROR(__xludf.DUMMYFUNCTION("""COMPUTED_VALUE"""),"T")</f>
        <v>T</v>
      </c>
      <c r="CJ49" s="5" t="str">
        <f ca="1">IFERROR(__xludf.DUMMYFUNCTION("""COMPUTED_VALUE"""),"T")</f>
        <v>T</v>
      </c>
      <c r="CK49" s="5" t="str">
        <f ca="1">IFERROR(__xludf.DUMMYFUNCTION("""COMPUTED_VALUE"""),"T")</f>
        <v>T</v>
      </c>
      <c r="CL49" s="5" t="str">
        <f ca="1">IFERROR(__xludf.DUMMYFUNCTION("""COMPUTED_VALUE"""),"T")</f>
        <v>T</v>
      </c>
      <c r="CM49" s="5" t="str">
        <f ca="1">IFERROR(__xludf.DUMMYFUNCTION("""COMPUTED_VALUE"""),"T")</f>
        <v>T</v>
      </c>
      <c r="CN49" s="5" t="str">
        <f ca="1">IFERROR(__xludf.DUMMYFUNCTION("""COMPUTED_VALUE"""),"T")</f>
        <v>T</v>
      </c>
      <c r="CO49" s="5" t="str">
        <f ca="1">IFERROR(__xludf.DUMMYFUNCTION("""COMPUTED_VALUE"""),"T")</f>
        <v>T</v>
      </c>
      <c r="CP49" s="5" t="str">
        <f ca="1">IFERROR(__xludf.DUMMYFUNCTION("""COMPUTED_VALUE"""),"T")</f>
        <v>T</v>
      </c>
      <c r="CQ49" s="5" t="str">
        <f ca="1">IFERROR(__xludf.DUMMYFUNCTION("""COMPUTED_VALUE"""),"T")</f>
        <v>T</v>
      </c>
      <c r="CR49" s="5" t="str">
        <f ca="1">IFERROR(__xludf.DUMMYFUNCTION("""COMPUTED_VALUE"""),"T")</f>
        <v>T</v>
      </c>
      <c r="CS49" s="5" t="str">
        <f ca="1">IFERROR(__xludf.DUMMYFUNCTION("""COMPUTED_VALUE"""),"T")</f>
        <v>T</v>
      </c>
      <c r="CT49" s="5" t="str">
        <f ca="1">IFERROR(__xludf.DUMMYFUNCTION("""COMPUTED_VALUE"""),"T")</f>
        <v>T</v>
      </c>
      <c r="CU49" s="5" t="str">
        <f ca="1">IFERROR(__xludf.DUMMYFUNCTION("""COMPUTED_VALUE"""),"T")</f>
        <v>T</v>
      </c>
      <c r="CV49" s="5" t="str">
        <f ca="1">IFERROR(__xludf.DUMMYFUNCTION("""COMPUTED_VALUE"""),"T")</f>
        <v>T</v>
      </c>
      <c r="CW49" s="5" t="str">
        <f ca="1">IFERROR(__xludf.DUMMYFUNCTION("""COMPUTED_VALUE"""),"T")</f>
        <v>T</v>
      </c>
      <c r="CX49" s="5" t="str">
        <f ca="1">IFERROR(__xludf.DUMMYFUNCTION("""COMPUTED_VALUE"""),"T")</f>
        <v>T</v>
      </c>
      <c r="CY49" s="5" t="str">
        <f ca="1">IFERROR(__xludf.DUMMYFUNCTION("""COMPUTED_VALUE"""),"T")</f>
        <v>T</v>
      </c>
      <c r="CZ49" s="5" t="str">
        <f ca="1">IFERROR(__xludf.DUMMYFUNCTION("""COMPUTED_VALUE"""),"T")</f>
        <v>T</v>
      </c>
      <c r="DA49" s="5" t="str">
        <f ca="1">IFERROR(__xludf.DUMMYFUNCTION("""COMPUTED_VALUE"""),"T")</f>
        <v>T</v>
      </c>
      <c r="DB49" s="5" t="str">
        <f ca="1">IFERROR(__xludf.DUMMYFUNCTION("""COMPUTED_VALUE"""),"T")</f>
        <v>T</v>
      </c>
      <c r="DC49" s="5" t="str">
        <f ca="1">IFERROR(__xludf.DUMMYFUNCTION("""COMPUTED_VALUE"""),"T")</f>
        <v>T</v>
      </c>
      <c r="DD49" s="5" t="str">
        <f ca="1">IFERROR(__xludf.DUMMYFUNCTION("""COMPUTED_VALUE"""),"T @ 50")</f>
        <v>T @ 50</v>
      </c>
      <c r="DE49" s="5" t="str">
        <f ca="1">IFERROR(__xludf.DUMMYFUNCTION("""COMPUTED_VALUE"""),"E")</f>
        <v>E</v>
      </c>
      <c r="DF49" s="5"/>
      <c r="DG49" s="5"/>
      <c r="DH49" s="5"/>
      <c r="DI49" s="5"/>
      <c r="DJ49" s="5"/>
      <c r="DK49" s="5"/>
      <c r="DL49" s="5"/>
      <c r="DM49" s="5"/>
      <c r="DN49" s="5"/>
      <c r="DO49" s="5"/>
    </row>
    <row r="50" spans="1:119" ht="14">
      <c r="A50" s="3">
        <f t="shared" ca="1" si="0"/>
        <v>19</v>
      </c>
      <c r="B50" s="3" t="str">
        <f ca="1">IFERROR(__xludf.DUMMYFUNCTION("""COMPUTED_VALUE"""),"us-KY")</f>
        <v>us-KY</v>
      </c>
      <c r="C50" s="3" t="str">
        <f ca="1">IFERROR(__xludf.DUMMYFUNCTION("""COMPUTED_VALUE"""),"Kentucky")</f>
        <v>Kentucky</v>
      </c>
      <c r="D50" s="5" t="str">
        <f ca="1">IFERROR(__xludf.DUMMYFUNCTION("""COMPUTED_VALUE"""),"T")</f>
        <v>T</v>
      </c>
      <c r="E50" s="5" t="str">
        <f ca="1">IFERROR(__xludf.DUMMYFUNCTION("""COMPUTED_VALUE"""),"T")</f>
        <v>T</v>
      </c>
      <c r="F50" s="5" t="str">
        <f ca="1">IFERROR(__xludf.DUMMYFUNCTION("""COMPUTED_VALUE"""),"E")</f>
        <v>E</v>
      </c>
      <c r="G50" s="5" t="str">
        <f ca="1">IFERROR(__xludf.DUMMYFUNCTION("""COMPUTED_VALUE"""),"E")</f>
        <v>E</v>
      </c>
      <c r="H50" s="5" t="str">
        <f ca="1">IFERROR(__xludf.DUMMYFUNCTION("""COMPUTED_VALUE"""),"T")</f>
        <v>T</v>
      </c>
      <c r="I50" s="5" t="str">
        <f ca="1">IFERROR(__xludf.DUMMYFUNCTION("""COMPUTED_VALUE"""),"T")</f>
        <v>T</v>
      </c>
      <c r="J50" s="5" t="str">
        <f ca="1">IFERROR(__xludf.DUMMYFUNCTION("""COMPUTED_VALUE"""),"T")</f>
        <v>T</v>
      </c>
      <c r="K50" s="5" t="str">
        <f ca="1">IFERROR(__xludf.DUMMYFUNCTION("""COMPUTED_VALUE"""),"T")</f>
        <v>T</v>
      </c>
      <c r="L50" s="5" t="str">
        <f ca="1">IFERROR(__xludf.DUMMYFUNCTION("""COMPUTED_VALUE"""),"T")</f>
        <v>T</v>
      </c>
      <c r="M50" s="5" t="str">
        <f ca="1">IFERROR(__xludf.DUMMYFUNCTION("""COMPUTED_VALUE"""),"E")</f>
        <v>E</v>
      </c>
      <c r="N50" s="5" t="str">
        <f ca="1">IFERROR(__xludf.DUMMYFUNCTION("""COMPUTED_VALUE"""),"T")</f>
        <v>T</v>
      </c>
      <c r="O50" s="5" t="str">
        <f ca="1">IFERROR(__xludf.DUMMYFUNCTION("""COMPUTED_VALUE"""),"T")</f>
        <v>T</v>
      </c>
      <c r="P50" s="5" t="str">
        <f ca="1">IFERROR(__xludf.DUMMYFUNCTION("""COMPUTED_VALUE"""),"T")</f>
        <v>T</v>
      </c>
      <c r="Q50" s="5" t="str">
        <f ca="1">IFERROR(__xludf.DUMMYFUNCTION("""COMPUTED_VALUE"""),"T")</f>
        <v>T</v>
      </c>
      <c r="R50" s="5" t="str">
        <f ca="1">IFERROR(__xludf.DUMMYFUNCTION("""COMPUTED_VALUE"""),"E")</f>
        <v>E</v>
      </c>
      <c r="S50" s="5" t="str">
        <f ca="1">IFERROR(__xludf.DUMMYFUNCTION("""COMPUTED_VALUE"""),"E")</f>
        <v>E</v>
      </c>
      <c r="T50" s="5" t="str">
        <f ca="1">IFERROR(__xludf.DUMMYFUNCTION("""COMPUTED_VALUE"""),"T")</f>
        <v>T</v>
      </c>
      <c r="U50" s="5" t="str">
        <f ca="1">IFERROR(__xludf.DUMMYFUNCTION("""COMPUTED_VALUE"""),"T")</f>
        <v>T</v>
      </c>
      <c r="V50" s="5" t="str">
        <f ca="1">IFERROR(__xludf.DUMMYFUNCTION("""COMPUTED_VALUE"""),"E")</f>
        <v>E</v>
      </c>
      <c r="W50" s="5" t="str">
        <f ca="1">IFERROR(__xludf.DUMMYFUNCTION("""COMPUTED_VALUE"""),"E")</f>
        <v>E</v>
      </c>
      <c r="X50" s="5" t="str">
        <f ca="1">IFERROR(__xludf.DUMMYFUNCTION("""COMPUTED_VALUE"""),"E")</f>
        <v>E</v>
      </c>
      <c r="Y50" s="5" t="str">
        <f ca="1">IFERROR(__xludf.DUMMYFUNCTION("""COMPUTED_VALUE"""),"E")</f>
        <v>E</v>
      </c>
      <c r="Z50" s="5" t="str">
        <f ca="1">IFERROR(__xludf.DUMMYFUNCTION("""COMPUTED_VALUE"""),"T")</f>
        <v>T</v>
      </c>
      <c r="AA50" s="5" t="str">
        <f ca="1">IFERROR(__xludf.DUMMYFUNCTION("""COMPUTED_VALUE"""),"T")</f>
        <v>T</v>
      </c>
      <c r="AB50" s="5" t="str">
        <f ca="1">IFERROR(__xludf.DUMMYFUNCTION("""COMPUTED_VALUE"""),"T")</f>
        <v>T</v>
      </c>
      <c r="AC50" s="5" t="str">
        <f ca="1">IFERROR(__xludf.DUMMYFUNCTION("""COMPUTED_VALUE"""),"T")</f>
        <v>T</v>
      </c>
      <c r="AD50" s="5" t="str">
        <f ca="1">IFERROR(__xludf.DUMMYFUNCTION("""COMPUTED_VALUE"""),"E")</f>
        <v>E</v>
      </c>
      <c r="AE50" s="5" t="str">
        <f ca="1">IFERROR(__xludf.DUMMYFUNCTION("""COMPUTED_VALUE"""),"T")</f>
        <v>T</v>
      </c>
      <c r="AF50" s="5" t="str">
        <f ca="1">IFERROR(__xludf.DUMMYFUNCTION("""COMPUTED_VALUE"""),"T")</f>
        <v>T</v>
      </c>
      <c r="AG50" s="5" t="str">
        <f ca="1">IFERROR(__xludf.DUMMYFUNCTION("""COMPUTED_VALUE"""),"T")</f>
        <v>T</v>
      </c>
      <c r="AH50" s="5" t="str">
        <f ca="1">IFERROR(__xludf.DUMMYFUNCTION("""COMPUTED_VALUE"""),"T")</f>
        <v>T</v>
      </c>
      <c r="AI50" s="5" t="str">
        <f ca="1">IFERROR(__xludf.DUMMYFUNCTION("""COMPUTED_VALUE"""),"E")</f>
        <v>E</v>
      </c>
      <c r="AJ50" s="5" t="str">
        <f ca="1">IFERROR(__xludf.DUMMYFUNCTION("""COMPUTED_VALUE"""),"E")</f>
        <v>E</v>
      </c>
      <c r="AK50" s="5" t="str">
        <f ca="1">IFERROR(__xludf.DUMMYFUNCTION("""COMPUTED_VALUE"""),"E")</f>
        <v>E</v>
      </c>
      <c r="AL50" s="5" t="str">
        <f ca="1">IFERROR(__xludf.DUMMYFUNCTION("""COMPUTED_VALUE"""),"E")</f>
        <v>E</v>
      </c>
      <c r="AM50" s="5" t="str">
        <f ca="1">IFERROR(__xludf.DUMMYFUNCTION("""COMPUTED_VALUE"""),"T")</f>
        <v>T</v>
      </c>
      <c r="AN50" s="5" t="str">
        <f ca="1">IFERROR(__xludf.DUMMYFUNCTION("""COMPUTED_VALUE"""),"T")</f>
        <v>T</v>
      </c>
      <c r="AO50" s="5" t="str">
        <f ca="1">IFERROR(__xludf.DUMMYFUNCTION("""COMPUTED_VALUE"""),"T")</f>
        <v>T</v>
      </c>
      <c r="AP50" s="5" t="str">
        <f ca="1">IFERROR(__xludf.DUMMYFUNCTION("""COMPUTED_VALUE"""),"T")</f>
        <v>T</v>
      </c>
      <c r="AQ50" s="5" t="str">
        <f ca="1">IFERROR(__xludf.DUMMYFUNCTION("""COMPUTED_VALUE"""),"T")</f>
        <v>T</v>
      </c>
      <c r="AR50" s="5" t="str">
        <f ca="1">IFERROR(__xludf.DUMMYFUNCTION("""COMPUTED_VALUE"""),"T")</f>
        <v>T</v>
      </c>
      <c r="AS50" s="5" t="str">
        <f ca="1">IFERROR(__xludf.DUMMYFUNCTION("""COMPUTED_VALUE"""),"T")</f>
        <v>T</v>
      </c>
      <c r="AT50" s="5" t="str">
        <f ca="1">IFERROR(__xludf.DUMMYFUNCTION("""COMPUTED_VALUE"""),"T")</f>
        <v>T</v>
      </c>
      <c r="AU50" s="5" t="str">
        <f ca="1">IFERROR(__xludf.DUMMYFUNCTION("""COMPUTED_VALUE"""),"T")</f>
        <v>T</v>
      </c>
      <c r="AV50" s="5" t="str">
        <f ca="1">IFERROR(__xludf.DUMMYFUNCTION("""COMPUTED_VALUE"""),"T")</f>
        <v>T</v>
      </c>
      <c r="AW50" s="5" t="str">
        <f ca="1">IFERROR(__xludf.DUMMYFUNCTION("""COMPUTED_VALUE"""),"T")</f>
        <v>T</v>
      </c>
      <c r="AX50" s="5" t="str">
        <f ca="1">IFERROR(__xludf.DUMMYFUNCTION("""COMPUTED_VALUE"""),"T")</f>
        <v>T</v>
      </c>
      <c r="AY50" s="5" t="str">
        <f ca="1">IFERROR(__xludf.DUMMYFUNCTION("""COMPUTED_VALUE"""),"E")</f>
        <v>E</v>
      </c>
      <c r="AZ50" s="5" t="str">
        <f ca="1">IFERROR(__xludf.DUMMYFUNCTION("""COMPUTED_VALUE"""),"E")</f>
        <v>E</v>
      </c>
      <c r="BA50" s="5" t="str">
        <f ca="1">IFERROR(__xludf.DUMMYFUNCTION("""COMPUTED_VALUE"""),"T")</f>
        <v>T</v>
      </c>
      <c r="BB50" s="5" t="str">
        <f ca="1">IFERROR(__xludf.DUMMYFUNCTION("""COMPUTED_VALUE"""),"T")</f>
        <v>T</v>
      </c>
      <c r="BC50" s="5" t="str">
        <f ca="1">IFERROR(__xludf.DUMMYFUNCTION("""COMPUTED_VALUE"""),"T")</f>
        <v>T</v>
      </c>
      <c r="BD50" s="5" t="str">
        <f ca="1">IFERROR(__xludf.DUMMYFUNCTION("""COMPUTED_VALUE"""),"T")</f>
        <v>T</v>
      </c>
      <c r="BE50" s="5" t="str">
        <f ca="1">IFERROR(__xludf.DUMMYFUNCTION("""COMPUTED_VALUE"""),"E")</f>
        <v>E</v>
      </c>
      <c r="BF50" s="5" t="str">
        <f ca="1">IFERROR(__xludf.DUMMYFUNCTION("""COMPUTED_VALUE"""),"E")</f>
        <v>E</v>
      </c>
      <c r="BG50" s="5" t="str">
        <f ca="1">IFERROR(__xludf.DUMMYFUNCTION("""COMPUTED_VALUE"""),"E")</f>
        <v>E</v>
      </c>
      <c r="BH50" s="5" t="str">
        <f ca="1">IFERROR(__xludf.DUMMYFUNCTION("""COMPUTED_VALUE"""),"E")</f>
        <v>E</v>
      </c>
      <c r="BI50" s="5" t="str">
        <f ca="1">IFERROR(__xludf.DUMMYFUNCTION("""COMPUTED_VALUE"""),"E")</f>
        <v>E</v>
      </c>
      <c r="BJ50" s="5" t="str">
        <f ca="1">IFERROR(__xludf.DUMMYFUNCTION("""COMPUTED_VALUE"""),"E")</f>
        <v>E</v>
      </c>
      <c r="BK50" s="5" t="str">
        <f ca="1">IFERROR(__xludf.DUMMYFUNCTION("""COMPUTED_VALUE"""),"E")</f>
        <v>E</v>
      </c>
      <c r="BL50" s="5" t="str">
        <f ca="1">IFERROR(__xludf.DUMMYFUNCTION("""COMPUTED_VALUE"""),"E")</f>
        <v>E</v>
      </c>
      <c r="BM50" s="5" t="str">
        <f ca="1">IFERROR(__xludf.DUMMYFUNCTION("""COMPUTED_VALUE"""),"T")</f>
        <v>T</v>
      </c>
      <c r="BN50" s="5" t="str">
        <f ca="1">IFERROR(__xludf.DUMMYFUNCTION("""COMPUTED_VALUE"""),"T")</f>
        <v>T</v>
      </c>
      <c r="BO50" s="5" t="str">
        <f ca="1">IFERROR(__xludf.DUMMYFUNCTION("""COMPUTED_VALUE"""),"T")</f>
        <v>T</v>
      </c>
      <c r="BP50" s="5" t="str">
        <f ca="1">IFERROR(__xludf.DUMMYFUNCTION("""COMPUTED_VALUE"""),"T")</f>
        <v>T</v>
      </c>
      <c r="BQ50" s="5" t="str">
        <f ca="1">IFERROR(__xludf.DUMMYFUNCTION("""COMPUTED_VALUE"""),"T")</f>
        <v>T</v>
      </c>
      <c r="BR50" s="5" t="str">
        <f ca="1">IFERROR(__xludf.DUMMYFUNCTION("""COMPUTED_VALUE"""),"T")</f>
        <v>T</v>
      </c>
      <c r="BS50" s="5" t="str">
        <f ca="1">IFERROR(__xludf.DUMMYFUNCTION("""COMPUTED_VALUE"""),"T")</f>
        <v>T</v>
      </c>
      <c r="BT50" s="5" t="str">
        <f ca="1">IFERROR(__xludf.DUMMYFUNCTION("""COMPUTED_VALUE"""),"T")</f>
        <v>T</v>
      </c>
      <c r="BU50" s="5" t="str">
        <f ca="1">IFERROR(__xludf.DUMMYFUNCTION("""COMPUTED_VALUE"""),"T")</f>
        <v>T</v>
      </c>
      <c r="BV50" s="5" t="str">
        <f ca="1">IFERROR(__xludf.DUMMYFUNCTION("""COMPUTED_VALUE"""),"T")</f>
        <v>T</v>
      </c>
      <c r="BW50" s="5" t="str">
        <f ca="1">IFERROR(__xludf.DUMMYFUNCTION("""COMPUTED_VALUE"""),"T")</f>
        <v>T</v>
      </c>
      <c r="BX50" s="5" t="str">
        <f ca="1">IFERROR(__xludf.DUMMYFUNCTION("""COMPUTED_VALUE"""),"T")</f>
        <v>T</v>
      </c>
      <c r="BY50" s="5" t="str">
        <f ca="1">IFERROR(__xludf.DUMMYFUNCTION("""COMPUTED_VALUE"""),"T")</f>
        <v>T</v>
      </c>
      <c r="BZ50" s="5" t="str">
        <f ca="1">IFERROR(__xludf.DUMMYFUNCTION("""COMPUTED_VALUE"""),"T")</f>
        <v>T</v>
      </c>
      <c r="CA50" s="5" t="str">
        <f ca="1">IFERROR(__xludf.DUMMYFUNCTION("""COMPUTED_VALUE"""),"T")</f>
        <v>T</v>
      </c>
      <c r="CB50" s="5" t="str">
        <f ca="1">IFERROR(__xludf.DUMMYFUNCTION("""COMPUTED_VALUE"""),"T")</f>
        <v>T</v>
      </c>
      <c r="CC50" s="5" t="str">
        <f ca="1">IFERROR(__xludf.DUMMYFUNCTION("""COMPUTED_VALUE"""),"T")</f>
        <v>T</v>
      </c>
      <c r="CD50" s="5" t="str">
        <f ca="1">IFERROR(__xludf.DUMMYFUNCTION("""COMPUTED_VALUE"""),"T")</f>
        <v>T</v>
      </c>
      <c r="CE50" s="5" t="str">
        <f ca="1">IFERROR(__xludf.DUMMYFUNCTION("""COMPUTED_VALUE"""),"T")</f>
        <v>T</v>
      </c>
      <c r="CF50" s="5" t="str">
        <f ca="1">IFERROR(__xludf.DUMMYFUNCTION("""COMPUTED_VALUE"""),"T")</f>
        <v>T</v>
      </c>
      <c r="CG50" s="5" t="str">
        <f ca="1">IFERROR(__xludf.DUMMYFUNCTION("""COMPUTED_VALUE"""),"T")</f>
        <v>T</v>
      </c>
      <c r="CH50" s="5" t="str">
        <f ca="1">IFERROR(__xludf.DUMMYFUNCTION("""COMPUTED_VALUE"""),"T")</f>
        <v>T</v>
      </c>
      <c r="CI50" s="5" t="str">
        <f ca="1">IFERROR(__xludf.DUMMYFUNCTION("""COMPUTED_VALUE"""),"T")</f>
        <v>T</v>
      </c>
      <c r="CJ50" s="5" t="str">
        <f ca="1">IFERROR(__xludf.DUMMYFUNCTION("""COMPUTED_VALUE"""),"T")</f>
        <v>T</v>
      </c>
      <c r="CK50" s="5" t="str">
        <f ca="1">IFERROR(__xludf.DUMMYFUNCTION("""COMPUTED_VALUE"""),"T")</f>
        <v>T</v>
      </c>
      <c r="CL50" s="5" t="str">
        <f ca="1">IFERROR(__xludf.DUMMYFUNCTION("""COMPUTED_VALUE"""),"T")</f>
        <v>T</v>
      </c>
      <c r="CM50" s="5" t="str">
        <f ca="1">IFERROR(__xludf.DUMMYFUNCTION("""COMPUTED_VALUE"""),"T")</f>
        <v>T</v>
      </c>
      <c r="CN50" s="5" t="str">
        <f ca="1">IFERROR(__xludf.DUMMYFUNCTION("""COMPUTED_VALUE"""),"T")</f>
        <v>T</v>
      </c>
      <c r="CO50" s="5" t="str">
        <f ca="1">IFERROR(__xludf.DUMMYFUNCTION("""COMPUTED_VALUE"""),"T")</f>
        <v>T</v>
      </c>
      <c r="CP50" s="5" t="str">
        <f ca="1">IFERROR(__xludf.DUMMYFUNCTION("""COMPUTED_VALUE"""),"T")</f>
        <v>T</v>
      </c>
      <c r="CQ50" s="5" t="str">
        <f ca="1">IFERROR(__xludf.DUMMYFUNCTION("""COMPUTED_VALUE"""),"T")</f>
        <v>T</v>
      </c>
      <c r="CR50" s="5" t="str">
        <f ca="1">IFERROR(__xludf.DUMMYFUNCTION("""COMPUTED_VALUE"""),"E")</f>
        <v>E</v>
      </c>
      <c r="CS50" s="5" t="str">
        <f ca="1">IFERROR(__xludf.DUMMYFUNCTION("""COMPUTED_VALUE"""),"E")</f>
        <v>E</v>
      </c>
      <c r="CT50" s="5" t="str">
        <f ca="1">IFERROR(__xludf.DUMMYFUNCTION("""COMPUTED_VALUE"""),"T")</f>
        <v>T</v>
      </c>
      <c r="CU50" s="5" t="str">
        <f ca="1">IFERROR(__xludf.DUMMYFUNCTION("""COMPUTED_VALUE"""),"T")</f>
        <v>T</v>
      </c>
      <c r="CV50" s="5" t="str">
        <f ca="1">IFERROR(__xludf.DUMMYFUNCTION("""COMPUTED_VALUE"""),"T")</f>
        <v>T</v>
      </c>
      <c r="CW50" s="5" t="str">
        <f ca="1">IFERROR(__xludf.DUMMYFUNCTION("""COMPUTED_VALUE"""),"T")</f>
        <v>T</v>
      </c>
      <c r="CX50" s="5" t="str">
        <f ca="1">IFERROR(__xludf.DUMMYFUNCTION("""COMPUTED_VALUE"""),"E")</f>
        <v>E</v>
      </c>
      <c r="CY50" s="5" t="str">
        <f ca="1">IFERROR(__xludf.DUMMYFUNCTION("""COMPUTED_VALUE"""),"E")</f>
        <v>E</v>
      </c>
      <c r="CZ50" s="5" t="str">
        <f ca="1">IFERROR(__xludf.DUMMYFUNCTION("""COMPUTED_VALUE"""),"T")</f>
        <v>T</v>
      </c>
      <c r="DA50" s="5" t="str">
        <f ca="1">IFERROR(__xludf.DUMMYFUNCTION("""COMPUTED_VALUE"""),"T")</f>
        <v>T</v>
      </c>
      <c r="DB50" s="5" t="str">
        <f ca="1">IFERROR(__xludf.DUMMYFUNCTION("""COMPUTED_VALUE"""),"T")</f>
        <v>T</v>
      </c>
      <c r="DC50" s="5" t="str">
        <f ca="1">IFERROR(__xludf.DUMMYFUNCTION("""COMPUTED_VALUE"""),"T")</f>
        <v>T</v>
      </c>
      <c r="DD50" s="5" t="str">
        <f ca="1">IFERROR(__xludf.DUMMYFUNCTION("""COMPUTED_VALUE"""),"T")</f>
        <v>T</v>
      </c>
      <c r="DE50" s="5" t="str">
        <f ca="1">IFERROR(__xludf.DUMMYFUNCTION("""COMPUTED_VALUE"""),"T")</f>
        <v>T</v>
      </c>
      <c r="DF50" s="5"/>
      <c r="DG50" s="5"/>
      <c r="DH50" s="5"/>
      <c r="DI50" s="5"/>
      <c r="DJ50" s="5"/>
      <c r="DK50" s="5"/>
      <c r="DL50" s="5"/>
      <c r="DM50" s="5"/>
      <c r="DN50" s="5"/>
      <c r="DO50" s="5"/>
    </row>
    <row r="51" spans="1:119" ht="14">
      <c r="A51" s="3">
        <f t="shared" ca="1" si="0"/>
        <v>20</v>
      </c>
      <c r="B51" s="3" t="str">
        <f ca="1">IFERROR(__xludf.DUMMYFUNCTION("""COMPUTED_VALUE"""),"us-LA")</f>
        <v>us-LA</v>
      </c>
      <c r="C51" s="3" t="str">
        <f ca="1">IFERROR(__xludf.DUMMYFUNCTION("""COMPUTED_VALUE"""),"Louisiana")</f>
        <v>Louisiana</v>
      </c>
      <c r="D51" s="5" t="str">
        <f ca="1">IFERROR(__xludf.DUMMYFUNCTION("""COMPUTED_VALUE"""),"T")</f>
        <v>T</v>
      </c>
      <c r="E51" s="5" t="str">
        <f ca="1">IFERROR(__xludf.DUMMYFUNCTION("""COMPUTED_VALUE"""),"T")</f>
        <v>T</v>
      </c>
      <c r="F51" s="5" t="str">
        <f ca="1">IFERROR(__xludf.DUMMYFUNCTION("""COMPUTED_VALUE"""),"E")</f>
        <v>E</v>
      </c>
      <c r="G51" s="5" t="str">
        <f ca="1">IFERROR(__xludf.DUMMYFUNCTION("""COMPUTED_VALUE"""),"E")</f>
        <v>E</v>
      </c>
      <c r="H51" s="5" t="str">
        <f ca="1">IFERROR(__xludf.DUMMYFUNCTION("""COMPUTED_VALUE"""),"T")</f>
        <v>T</v>
      </c>
      <c r="I51" s="5" t="str">
        <f ca="1">IFERROR(__xludf.DUMMYFUNCTION("""COMPUTED_VALUE"""),"T")</f>
        <v>T</v>
      </c>
      <c r="J51" s="5" t="str">
        <f ca="1">IFERROR(__xludf.DUMMYFUNCTION("""COMPUTED_VALUE"""),"T")</f>
        <v>T</v>
      </c>
      <c r="K51" s="5" t="str">
        <f ca="1">IFERROR(__xludf.DUMMYFUNCTION("""COMPUTED_VALUE"""),"T")</f>
        <v>T</v>
      </c>
      <c r="L51" s="5" t="str">
        <f ca="1">IFERROR(__xludf.DUMMYFUNCTION("""COMPUTED_VALUE"""),"T")</f>
        <v>T</v>
      </c>
      <c r="M51" s="5" t="str">
        <f ca="1">IFERROR(__xludf.DUMMYFUNCTION("""COMPUTED_VALUE"""),"E")</f>
        <v>E</v>
      </c>
      <c r="N51" s="5" t="str">
        <f ca="1">IFERROR(__xludf.DUMMYFUNCTION("""COMPUTED_VALUE"""),"T")</f>
        <v>T</v>
      </c>
      <c r="O51" s="5" t="str">
        <f ca="1">IFERROR(__xludf.DUMMYFUNCTION("""COMPUTED_VALUE"""),"T")</f>
        <v>T</v>
      </c>
      <c r="P51" s="5" t="str">
        <f ca="1">IFERROR(__xludf.DUMMYFUNCTION("""COMPUTED_VALUE"""),"T")</f>
        <v>T</v>
      </c>
      <c r="Q51" s="5" t="str">
        <f ca="1">IFERROR(__xludf.DUMMYFUNCTION("""COMPUTED_VALUE"""),"T")</f>
        <v>T</v>
      </c>
      <c r="R51" s="5" t="str">
        <f ca="1">IFERROR(__xludf.DUMMYFUNCTION("""COMPUTED_VALUE"""),"E")</f>
        <v>E</v>
      </c>
      <c r="S51" s="5" t="str">
        <f ca="1">IFERROR(__xludf.DUMMYFUNCTION("""COMPUTED_VALUE"""),"E")</f>
        <v>E</v>
      </c>
      <c r="T51" s="5" t="str">
        <f ca="1">IFERROR(__xludf.DUMMYFUNCTION("""COMPUTED_VALUE"""),"E")</f>
        <v>E</v>
      </c>
      <c r="U51" s="5" t="str">
        <f ca="1">IFERROR(__xludf.DUMMYFUNCTION("""COMPUTED_VALUE"""),"E")</f>
        <v>E</v>
      </c>
      <c r="V51" s="5" t="str">
        <f ca="1">IFERROR(__xludf.DUMMYFUNCTION("""COMPUTED_VALUE"""),"T")</f>
        <v>T</v>
      </c>
      <c r="W51" s="5" t="str">
        <f ca="1">IFERROR(__xludf.DUMMYFUNCTION("""COMPUTED_VALUE"""),"T")</f>
        <v>T</v>
      </c>
      <c r="X51" s="5" t="str">
        <f ca="1">IFERROR(__xludf.DUMMYFUNCTION("""COMPUTED_VALUE"""),"E")</f>
        <v>E</v>
      </c>
      <c r="Y51" s="5" t="str">
        <f ca="1">IFERROR(__xludf.DUMMYFUNCTION("""COMPUTED_VALUE"""),"E")</f>
        <v>E</v>
      </c>
      <c r="Z51" s="5" t="str">
        <f ca="1">IFERROR(__xludf.DUMMYFUNCTION("""COMPUTED_VALUE"""),"T")</f>
        <v>T</v>
      </c>
      <c r="AA51" s="5" t="str">
        <f ca="1">IFERROR(__xludf.DUMMYFUNCTION("""COMPUTED_VALUE"""),"T")</f>
        <v>T</v>
      </c>
      <c r="AB51" s="5" t="str">
        <f ca="1">IFERROR(__xludf.DUMMYFUNCTION("""COMPUTED_VALUE"""),"T")</f>
        <v>T</v>
      </c>
      <c r="AC51" s="5" t="str">
        <f ca="1">IFERROR(__xludf.DUMMYFUNCTION("""COMPUTED_VALUE"""),"T")</f>
        <v>T</v>
      </c>
      <c r="AD51" s="5" t="str">
        <f ca="1">IFERROR(__xludf.DUMMYFUNCTION("""COMPUTED_VALUE"""),"E")</f>
        <v>E</v>
      </c>
      <c r="AE51" s="5" t="str">
        <f ca="1">IFERROR(__xludf.DUMMYFUNCTION("""COMPUTED_VALUE"""),"T")</f>
        <v>T</v>
      </c>
      <c r="AF51" s="5" t="str">
        <f ca="1">IFERROR(__xludf.DUMMYFUNCTION("""COMPUTED_VALUE"""),"T")</f>
        <v>T</v>
      </c>
      <c r="AG51" s="5" t="str">
        <f ca="1">IFERROR(__xludf.DUMMYFUNCTION("""COMPUTED_VALUE"""),"T")</f>
        <v>T</v>
      </c>
      <c r="AH51" s="5" t="str">
        <f ca="1">IFERROR(__xludf.DUMMYFUNCTION("""COMPUTED_VALUE"""),"T")</f>
        <v>T</v>
      </c>
      <c r="AI51" s="5" t="str">
        <f ca="1">IFERROR(__xludf.DUMMYFUNCTION("""COMPUTED_VALUE"""),"T")</f>
        <v>T</v>
      </c>
      <c r="AJ51" s="5" t="str">
        <f ca="1">IFERROR(__xludf.DUMMYFUNCTION("""COMPUTED_VALUE"""),"T")</f>
        <v>T</v>
      </c>
      <c r="AK51" s="5" t="str">
        <f ca="1">IFERROR(__xludf.DUMMYFUNCTION("""COMPUTED_VALUE"""),"T")</f>
        <v>T</v>
      </c>
      <c r="AL51" s="5" t="str">
        <f ca="1">IFERROR(__xludf.DUMMYFUNCTION("""COMPUTED_VALUE"""),"T")</f>
        <v>T</v>
      </c>
      <c r="AM51" s="5" t="str">
        <f ca="1">IFERROR(__xludf.DUMMYFUNCTION("""COMPUTED_VALUE"""),"T")</f>
        <v>T</v>
      </c>
      <c r="AN51" s="5" t="str">
        <f ca="1">IFERROR(__xludf.DUMMYFUNCTION("""COMPUTED_VALUE"""),"T")</f>
        <v>T</v>
      </c>
      <c r="AO51" s="5" t="str">
        <f ca="1">IFERROR(__xludf.DUMMYFUNCTION("""COMPUTED_VALUE"""),"T")</f>
        <v>T</v>
      </c>
      <c r="AP51" s="5" t="str">
        <f ca="1">IFERROR(__xludf.DUMMYFUNCTION("""COMPUTED_VALUE"""),"T")</f>
        <v>T</v>
      </c>
      <c r="AQ51" s="5" t="str">
        <f ca="1">IFERROR(__xludf.DUMMYFUNCTION("""COMPUTED_VALUE"""),"T")</f>
        <v>T</v>
      </c>
      <c r="AR51" s="5" t="str">
        <f ca="1">IFERROR(__xludf.DUMMYFUNCTION("""COMPUTED_VALUE"""),"T")</f>
        <v>T</v>
      </c>
      <c r="AS51" s="5" t="str">
        <f ca="1">IFERROR(__xludf.DUMMYFUNCTION("""COMPUTED_VALUE"""),"T")</f>
        <v>T</v>
      </c>
      <c r="AT51" s="5" t="str">
        <f ca="1">IFERROR(__xludf.DUMMYFUNCTION("""COMPUTED_VALUE"""),"T")</f>
        <v>T</v>
      </c>
      <c r="AU51" s="5" t="str">
        <f ca="1">IFERROR(__xludf.DUMMYFUNCTION("""COMPUTED_VALUE"""),"T")</f>
        <v>T</v>
      </c>
      <c r="AV51" s="5" t="str">
        <f ca="1">IFERROR(__xludf.DUMMYFUNCTION("""COMPUTED_VALUE"""),"T")</f>
        <v>T</v>
      </c>
      <c r="AW51" s="5" t="str">
        <f ca="1">IFERROR(__xludf.DUMMYFUNCTION("""COMPUTED_VALUE"""),"T")</f>
        <v>T</v>
      </c>
      <c r="AX51" s="5" t="str">
        <f ca="1">IFERROR(__xludf.DUMMYFUNCTION("""COMPUTED_VALUE"""),"T")</f>
        <v>T</v>
      </c>
      <c r="AY51" s="5" t="str">
        <f ca="1">IFERROR(__xludf.DUMMYFUNCTION("""COMPUTED_VALUE"""),"T")</f>
        <v>T</v>
      </c>
      <c r="AZ51" s="5" t="str">
        <f ca="1">IFERROR(__xludf.DUMMYFUNCTION("""COMPUTED_VALUE"""),"T")</f>
        <v>T</v>
      </c>
      <c r="BA51" s="5" t="str">
        <f ca="1">IFERROR(__xludf.DUMMYFUNCTION("""COMPUTED_VALUE"""),"T")</f>
        <v>T</v>
      </c>
      <c r="BB51" s="5" t="str">
        <f ca="1">IFERROR(__xludf.DUMMYFUNCTION("""COMPUTED_VALUE"""),"T")</f>
        <v>T</v>
      </c>
      <c r="BC51" s="5" t="str">
        <f ca="1">IFERROR(__xludf.DUMMYFUNCTION("""COMPUTED_VALUE"""),"T")</f>
        <v>T</v>
      </c>
      <c r="BD51" s="5" t="str">
        <f ca="1">IFERROR(__xludf.DUMMYFUNCTION("""COMPUTED_VALUE"""),"T")</f>
        <v>T</v>
      </c>
      <c r="BE51" s="5" t="str">
        <f ca="1">IFERROR(__xludf.DUMMYFUNCTION("""COMPUTED_VALUE"""),"T")</f>
        <v>T</v>
      </c>
      <c r="BF51" s="5" t="str">
        <f ca="1">IFERROR(__xludf.DUMMYFUNCTION("""COMPUTED_VALUE"""),"T")</f>
        <v>T</v>
      </c>
      <c r="BG51" s="5" t="str">
        <f ca="1">IFERROR(__xludf.DUMMYFUNCTION("""COMPUTED_VALUE"""),"T")</f>
        <v>T</v>
      </c>
      <c r="BH51" s="5" t="str">
        <f ca="1">IFERROR(__xludf.DUMMYFUNCTION("""COMPUTED_VALUE"""),"T")</f>
        <v>T</v>
      </c>
      <c r="BI51" s="5" t="str">
        <f ca="1">IFERROR(__xludf.DUMMYFUNCTION("""COMPUTED_VALUE"""),"E")</f>
        <v>E</v>
      </c>
      <c r="BJ51" s="5" t="str">
        <f ca="1">IFERROR(__xludf.DUMMYFUNCTION("""COMPUTED_VALUE"""),"E")</f>
        <v>E</v>
      </c>
      <c r="BK51" s="5" t="str">
        <f ca="1">IFERROR(__xludf.DUMMYFUNCTION("""COMPUTED_VALUE"""),"E")</f>
        <v>E</v>
      </c>
      <c r="BL51" s="5" t="str">
        <f ca="1">IFERROR(__xludf.DUMMYFUNCTION("""COMPUTED_VALUE"""),"E")</f>
        <v>E</v>
      </c>
      <c r="BM51" s="5" t="str">
        <f ca="1">IFERROR(__xludf.DUMMYFUNCTION("""COMPUTED_VALUE"""),"E")</f>
        <v>E</v>
      </c>
      <c r="BN51" s="5" t="str">
        <f ca="1">IFERROR(__xludf.DUMMYFUNCTION("""COMPUTED_VALUE"""),"T")</f>
        <v>T</v>
      </c>
      <c r="BO51" s="5" t="str">
        <f ca="1">IFERROR(__xludf.DUMMYFUNCTION("""COMPUTED_VALUE"""),"T")</f>
        <v>T</v>
      </c>
      <c r="BP51" s="5" t="str">
        <f ca="1">IFERROR(__xludf.DUMMYFUNCTION("""COMPUTED_VALUE"""),"T")</f>
        <v>T</v>
      </c>
      <c r="BQ51" s="5" t="str">
        <f ca="1">IFERROR(__xludf.DUMMYFUNCTION("""COMPUTED_VALUE"""),"T")</f>
        <v>T</v>
      </c>
      <c r="BR51" s="5" t="str">
        <f ca="1">IFERROR(__xludf.DUMMYFUNCTION("""COMPUTED_VALUE"""),"T")</f>
        <v>T</v>
      </c>
      <c r="BS51" s="5" t="str">
        <f ca="1">IFERROR(__xludf.DUMMYFUNCTION("""COMPUTED_VALUE"""),"T")</f>
        <v>T</v>
      </c>
      <c r="BT51" s="5" t="str">
        <f ca="1">IFERROR(__xludf.DUMMYFUNCTION("""COMPUTED_VALUE"""),"T")</f>
        <v>T</v>
      </c>
      <c r="BU51" s="5" t="str">
        <f ca="1">IFERROR(__xludf.DUMMYFUNCTION("""COMPUTED_VALUE"""),"T")</f>
        <v>T</v>
      </c>
      <c r="BV51" s="5" t="str">
        <f ca="1">IFERROR(__xludf.DUMMYFUNCTION("""COMPUTED_VALUE"""),"T")</f>
        <v>T</v>
      </c>
      <c r="BW51" s="5" t="str">
        <f ca="1">IFERROR(__xludf.DUMMYFUNCTION("""COMPUTED_VALUE"""),"T")</f>
        <v>T</v>
      </c>
      <c r="BX51" s="5" t="str">
        <f ca="1">IFERROR(__xludf.DUMMYFUNCTION("""COMPUTED_VALUE"""),"T")</f>
        <v>T</v>
      </c>
      <c r="BY51" s="5" t="str">
        <f ca="1">IFERROR(__xludf.DUMMYFUNCTION("""COMPUTED_VALUE"""),"T")</f>
        <v>T</v>
      </c>
      <c r="BZ51" s="5" t="str">
        <f ca="1">IFERROR(__xludf.DUMMYFUNCTION("""COMPUTED_VALUE"""),"T")</f>
        <v>T</v>
      </c>
      <c r="CA51" s="5" t="str">
        <f ca="1">IFERROR(__xludf.DUMMYFUNCTION("""COMPUTED_VALUE"""),"T")</f>
        <v>T</v>
      </c>
      <c r="CB51" s="5" t="str">
        <f ca="1">IFERROR(__xludf.DUMMYFUNCTION("""COMPUTED_VALUE"""),"T")</f>
        <v>T</v>
      </c>
      <c r="CC51" s="5" t="str">
        <f ca="1">IFERROR(__xludf.DUMMYFUNCTION("""COMPUTED_VALUE"""),"T")</f>
        <v>T</v>
      </c>
      <c r="CD51" s="5" t="str">
        <f ca="1">IFERROR(__xludf.DUMMYFUNCTION("""COMPUTED_VALUE"""),"T")</f>
        <v>T</v>
      </c>
      <c r="CE51" s="5" t="str">
        <f ca="1">IFERROR(__xludf.DUMMYFUNCTION("""COMPUTED_VALUE"""),"T")</f>
        <v>T</v>
      </c>
      <c r="CF51" s="5" t="str">
        <f ca="1">IFERROR(__xludf.DUMMYFUNCTION("""COMPUTED_VALUE"""),"T")</f>
        <v>T</v>
      </c>
      <c r="CG51" s="5" t="str">
        <f ca="1">IFERROR(__xludf.DUMMYFUNCTION("""COMPUTED_VALUE"""),"T")</f>
        <v>T</v>
      </c>
      <c r="CH51" s="5" t="str">
        <f ca="1">IFERROR(__xludf.DUMMYFUNCTION("""COMPUTED_VALUE"""),"T")</f>
        <v>T</v>
      </c>
      <c r="CI51" s="5" t="str">
        <f ca="1">IFERROR(__xludf.DUMMYFUNCTION("""COMPUTED_VALUE"""),"T")</f>
        <v>T</v>
      </c>
      <c r="CJ51" s="5" t="str">
        <f ca="1">IFERROR(__xludf.DUMMYFUNCTION("""COMPUTED_VALUE"""),"T")</f>
        <v>T</v>
      </c>
      <c r="CK51" s="5" t="str">
        <f ca="1">IFERROR(__xludf.DUMMYFUNCTION("""COMPUTED_VALUE"""),"T")</f>
        <v>T</v>
      </c>
      <c r="CL51" s="5" t="str">
        <f ca="1">IFERROR(__xludf.DUMMYFUNCTION("""COMPUTED_VALUE"""),"T")</f>
        <v>T</v>
      </c>
      <c r="CM51" s="5" t="str">
        <f ca="1">IFERROR(__xludf.DUMMYFUNCTION("""COMPUTED_VALUE"""),"T")</f>
        <v>T</v>
      </c>
      <c r="CN51" s="5" t="str">
        <f ca="1">IFERROR(__xludf.DUMMYFUNCTION("""COMPUTED_VALUE"""),"T")</f>
        <v>T</v>
      </c>
      <c r="CO51" s="5" t="str">
        <f ca="1">IFERROR(__xludf.DUMMYFUNCTION("""COMPUTED_VALUE"""),"T")</f>
        <v>T</v>
      </c>
      <c r="CP51" s="5" t="str">
        <f ca="1">IFERROR(__xludf.DUMMYFUNCTION("""COMPUTED_VALUE"""),"T")</f>
        <v>T</v>
      </c>
      <c r="CQ51" s="5" t="str">
        <f ca="1">IFERROR(__xludf.DUMMYFUNCTION("""COMPUTED_VALUE"""),"T")</f>
        <v>T</v>
      </c>
      <c r="CR51" s="5" t="str">
        <f ca="1">IFERROR(__xludf.DUMMYFUNCTION("""COMPUTED_VALUE"""),"T")</f>
        <v>T</v>
      </c>
      <c r="CS51" s="5" t="str">
        <f ca="1">IFERROR(__xludf.DUMMYFUNCTION("""COMPUTED_VALUE"""),"T")</f>
        <v>T</v>
      </c>
      <c r="CT51" s="5" t="str">
        <f ca="1">IFERROR(__xludf.DUMMYFUNCTION("""COMPUTED_VALUE"""),"T")</f>
        <v>T</v>
      </c>
      <c r="CU51" s="5" t="str">
        <f ca="1">IFERROR(__xludf.DUMMYFUNCTION("""COMPUTED_VALUE"""),"T")</f>
        <v>T</v>
      </c>
      <c r="CV51" s="5" t="str">
        <f ca="1">IFERROR(__xludf.DUMMYFUNCTION("""COMPUTED_VALUE"""),"T")</f>
        <v>T</v>
      </c>
      <c r="CW51" s="5" t="str">
        <f ca="1">IFERROR(__xludf.DUMMYFUNCTION("""COMPUTED_VALUE"""),"T")</f>
        <v>T</v>
      </c>
      <c r="CX51" s="5" t="str">
        <f ca="1">IFERROR(__xludf.DUMMYFUNCTION("""COMPUTED_VALUE"""),"T")</f>
        <v>T</v>
      </c>
      <c r="CY51" s="5" t="str">
        <f ca="1">IFERROR(__xludf.DUMMYFUNCTION("""COMPUTED_VALUE"""),"T")</f>
        <v>T</v>
      </c>
      <c r="CZ51" s="5" t="str">
        <f ca="1">IFERROR(__xludf.DUMMYFUNCTION("""COMPUTED_VALUE"""),"T")</f>
        <v>T</v>
      </c>
      <c r="DA51" s="5" t="str">
        <f ca="1">IFERROR(__xludf.DUMMYFUNCTION("""COMPUTED_VALUE"""),"T")</f>
        <v>T</v>
      </c>
      <c r="DB51" s="5" t="str">
        <f ca="1">IFERROR(__xludf.DUMMYFUNCTION("""COMPUTED_VALUE"""),"T")</f>
        <v>T</v>
      </c>
      <c r="DC51" s="5" t="str">
        <f ca="1">IFERROR(__xludf.DUMMYFUNCTION("""COMPUTED_VALUE"""),"T")</f>
        <v>T</v>
      </c>
      <c r="DD51" s="5" t="str">
        <f ca="1">IFERROR(__xludf.DUMMYFUNCTION("""COMPUTED_VALUE"""),"T")</f>
        <v>T</v>
      </c>
      <c r="DE51" s="5" t="str">
        <f ca="1">IFERROR(__xludf.DUMMYFUNCTION("""COMPUTED_VALUE"""),"T")</f>
        <v>T</v>
      </c>
      <c r="DF51" s="5"/>
      <c r="DG51" s="5"/>
      <c r="DH51" s="5"/>
      <c r="DI51" s="5"/>
      <c r="DJ51" s="5"/>
      <c r="DK51" s="5"/>
      <c r="DL51" s="5"/>
      <c r="DM51" s="5"/>
      <c r="DN51" s="5"/>
      <c r="DO51" s="5"/>
    </row>
    <row r="52" spans="1:119" ht="14">
      <c r="A52" s="3">
        <f t="shared" ca="1" si="0"/>
        <v>21</v>
      </c>
      <c r="B52" s="3" t="str">
        <f ca="1">IFERROR(__xludf.DUMMYFUNCTION("""COMPUTED_VALUE"""),"us-MA")</f>
        <v>us-MA</v>
      </c>
      <c r="C52" s="3" t="str">
        <f ca="1">IFERROR(__xludf.DUMMYFUNCTION("""COMPUTED_VALUE"""),"Massachusetts")</f>
        <v>Massachusetts</v>
      </c>
      <c r="D52" s="5" t="str">
        <f ca="1">IFERROR(__xludf.DUMMYFUNCTION("""COMPUTED_VALUE"""),"T")</f>
        <v>T</v>
      </c>
      <c r="E52" s="5" t="str">
        <f ca="1">IFERROR(__xludf.DUMMYFUNCTION("""COMPUTED_VALUE"""),"T")</f>
        <v>T</v>
      </c>
      <c r="F52" s="5" t="str">
        <f ca="1">IFERROR(__xludf.DUMMYFUNCTION("""COMPUTED_VALUE"""),"T")</f>
        <v>T</v>
      </c>
      <c r="G52" s="5" t="str">
        <f ca="1">IFERROR(__xludf.DUMMYFUNCTION("""COMPUTED_VALUE"""),"E")</f>
        <v>E</v>
      </c>
      <c r="H52" s="5" t="str">
        <f ca="1">IFERROR(__xludf.DUMMYFUNCTION("""COMPUTED_VALUE"""),"T")</f>
        <v>T</v>
      </c>
      <c r="I52" s="5" t="str">
        <f ca="1">IFERROR(__xludf.DUMMYFUNCTION("""COMPUTED_VALUE"""),"T")</f>
        <v>T</v>
      </c>
      <c r="J52" s="5" t="str">
        <f ca="1">IFERROR(__xludf.DUMMYFUNCTION("""COMPUTED_VALUE"""),"E")</f>
        <v>E</v>
      </c>
      <c r="K52" s="5" t="str">
        <f ca="1">IFERROR(__xludf.DUMMYFUNCTION("""COMPUTED_VALUE"""),"E")</f>
        <v>E</v>
      </c>
      <c r="L52" s="5" t="str">
        <f ca="1">IFERROR(__xludf.DUMMYFUNCTION("""COMPUTED_VALUE"""),"T")</f>
        <v>T</v>
      </c>
      <c r="M52" s="5" t="str">
        <f ca="1">IFERROR(__xludf.DUMMYFUNCTION("""COMPUTED_VALUE"""),"E")</f>
        <v>E</v>
      </c>
      <c r="N52" s="5" t="str">
        <f ca="1">IFERROR(__xludf.DUMMYFUNCTION("""COMPUTED_VALUE"""),"E")</f>
        <v>E</v>
      </c>
      <c r="O52" s="5" t="str">
        <f ca="1">IFERROR(__xludf.DUMMYFUNCTION("""COMPUTED_VALUE"""),"E")</f>
        <v>E</v>
      </c>
      <c r="P52" s="5" t="str">
        <f ca="1">IFERROR(__xludf.DUMMYFUNCTION("""COMPUTED_VALUE"""),"E")</f>
        <v>E</v>
      </c>
      <c r="Q52" s="5" t="str">
        <f ca="1">IFERROR(__xludf.DUMMYFUNCTION("""COMPUTED_VALUE"""),"E")</f>
        <v>E</v>
      </c>
      <c r="R52" s="5" t="str">
        <f ca="1">IFERROR(__xludf.DUMMYFUNCTION("""COMPUTED_VALUE"""),"E")</f>
        <v>E</v>
      </c>
      <c r="S52" s="5" t="str">
        <f ca="1">IFERROR(__xludf.DUMMYFUNCTION("""COMPUTED_VALUE"""),"E")</f>
        <v>E</v>
      </c>
      <c r="T52" s="5" t="str">
        <f ca="1">IFERROR(__xludf.DUMMYFUNCTION("""COMPUTED_VALUE"""),"E")</f>
        <v>E</v>
      </c>
      <c r="U52" s="5" t="str">
        <f ca="1">IFERROR(__xludf.DUMMYFUNCTION("""COMPUTED_VALUE"""),"E")</f>
        <v>E</v>
      </c>
      <c r="V52" s="5" t="str">
        <f ca="1">IFERROR(__xludf.DUMMYFUNCTION("""COMPUTED_VALUE"""),"E")</f>
        <v>E</v>
      </c>
      <c r="W52" s="5" t="str">
        <f ca="1">IFERROR(__xludf.DUMMYFUNCTION("""COMPUTED_VALUE"""),"E")</f>
        <v>E</v>
      </c>
      <c r="X52" s="5" t="str">
        <f ca="1">IFERROR(__xludf.DUMMYFUNCTION("""COMPUTED_VALUE"""),"E")</f>
        <v>E</v>
      </c>
      <c r="Y52" s="5" t="str">
        <f ca="1">IFERROR(__xludf.DUMMYFUNCTION("""COMPUTED_VALUE"""),"E")</f>
        <v>E</v>
      </c>
      <c r="Z52" s="5" t="str">
        <f ca="1">IFERROR(__xludf.DUMMYFUNCTION("""COMPUTED_VALUE"""),"T")</f>
        <v>T</v>
      </c>
      <c r="AA52" s="5" t="str">
        <f ca="1">IFERROR(__xludf.DUMMYFUNCTION("""COMPUTED_VALUE"""),"T")</f>
        <v>T</v>
      </c>
      <c r="AB52" s="5" t="str">
        <f ca="1">IFERROR(__xludf.DUMMYFUNCTION("""COMPUTED_VALUE"""),"T")</f>
        <v>T</v>
      </c>
      <c r="AC52" s="5" t="str">
        <f ca="1">IFERROR(__xludf.DUMMYFUNCTION("""COMPUTED_VALUE"""),"T")</f>
        <v>T</v>
      </c>
      <c r="AD52" s="5" t="str">
        <f ca="1">IFERROR(__xludf.DUMMYFUNCTION("""COMPUTED_VALUE"""),"E")</f>
        <v>E</v>
      </c>
      <c r="AE52" s="5" t="str">
        <f ca="1">IFERROR(__xludf.DUMMYFUNCTION("""COMPUTED_VALUE"""),"T")</f>
        <v>T</v>
      </c>
      <c r="AF52" s="5" t="str">
        <f ca="1">IFERROR(__xludf.DUMMYFUNCTION("""COMPUTED_VALUE"""),"T")</f>
        <v>T</v>
      </c>
      <c r="AG52" s="5" t="str">
        <f ca="1">IFERROR(__xludf.DUMMYFUNCTION("""COMPUTED_VALUE"""),"T")</f>
        <v>T</v>
      </c>
      <c r="AH52" s="5" t="str">
        <f ca="1">IFERROR(__xludf.DUMMYFUNCTION("""COMPUTED_VALUE"""),"T")</f>
        <v>T</v>
      </c>
      <c r="AI52" s="5" t="str">
        <f ca="1">IFERROR(__xludf.DUMMYFUNCTION("""COMPUTED_VALUE"""),"E")</f>
        <v>E</v>
      </c>
      <c r="AJ52" s="5" t="str">
        <f ca="1">IFERROR(__xludf.DUMMYFUNCTION("""COMPUTED_VALUE"""),"E")</f>
        <v>E</v>
      </c>
      <c r="AK52" s="5" t="str">
        <f ca="1">IFERROR(__xludf.DUMMYFUNCTION("""COMPUTED_VALUE"""),"E")</f>
        <v>E</v>
      </c>
      <c r="AL52" s="5" t="str">
        <f ca="1">IFERROR(__xludf.DUMMYFUNCTION("""COMPUTED_VALUE"""),"E")</f>
        <v>E</v>
      </c>
      <c r="AM52" s="5" t="str">
        <f ca="1">IFERROR(__xludf.DUMMYFUNCTION("""COMPUTED_VALUE"""),"E")</f>
        <v>E</v>
      </c>
      <c r="AN52" s="5" t="str">
        <f ca="1">IFERROR(__xludf.DUMMYFUNCTION("""COMPUTED_VALUE"""),"E")</f>
        <v>E</v>
      </c>
      <c r="AO52" s="5" t="str">
        <f ca="1">IFERROR(__xludf.DUMMYFUNCTION("""COMPUTED_VALUE"""),"E")</f>
        <v>E</v>
      </c>
      <c r="AP52" s="5" t="str">
        <f ca="1">IFERROR(__xludf.DUMMYFUNCTION("""COMPUTED_VALUE"""),"E")</f>
        <v>E</v>
      </c>
      <c r="AQ52" s="5" t="str">
        <f ca="1">IFERROR(__xludf.DUMMYFUNCTION("""COMPUTED_VALUE"""),"E")</f>
        <v>E</v>
      </c>
      <c r="AR52" s="5" t="str">
        <f ca="1">IFERROR(__xludf.DUMMYFUNCTION("""COMPUTED_VALUE"""),"E")</f>
        <v>E</v>
      </c>
      <c r="AS52" s="5" t="str">
        <f ca="1">IFERROR(__xludf.DUMMYFUNCTION("""COMPUTED_VALUE"""),"E")</f>
        <v>E</v>
      </c>
      <c r="AT52" s="5" t="str">
        <f ca="1">IFERROR(__xludf.DUMMYFUNCTION("""COMPUTED_VALUE"""),"E")</f>
        <v>E</v>
      </c>
      <c r="AU52" s="5" t="str">
        <f ca="1">IFERROR(__xludf.DUMMYFUNCTION("""COMPUTED_VALUE"""),"E")</f>
        <v>E</v>
      </c>
      <c r="AV52" s="5" t="str">
        <f ca="1">IFERROR(__xludf.DUMMYFUNCTION("""COMPUTED_VALUE"""),"E")</f>
        <v>E</v>
      </c>
      <c r="AW52" s="5" t="str">
        <f ca="1">IFERROR(__xludf.DUMMYFUNCTION("""COMPUTED_VALUE"""),"E")</f>
        <v>E</v>
      </c>
      <c r="AX52" s="5" t="str">
        <f ca="1">IFERROR(__xludf.DUMMYFUNCTION("""COMPUTED_VALUE"""),"E")</f>
        <v>E</v>
      </c>
      <c r="AY52" s="5" t="str">
        <f ca="1">IFERROR(__xludf.DUMMYFUNCTION("""COMPUTED_VALUE"""),"E")</f>
        <v>E</v>
      </c>
      <c r="AZ52" s="5" t="str">
        <f ca="1">IFERROR(__xludf.DUMMYFUNCTION("""COMPUTED_VALUE"""),"E")</f>
        <v>E</v>
      </c>
      <c r="BA52" s="5" t="str">
        <f ca="1">IFERROR(__xludf.DUMMYFUNCTION("""COMPUTED_VALUE"""),"E")</f>
        <v>E</v>
      </c>
      <c r="BB52" s="5" t="str">
        <f ca="1">IFERROR(__xludf.DUMMYFUNCTION("""COMPUTED_VALUE"""),"E")</f>
        <v>E</v>
      </c>
      <c r="BC52" s="5" t="str">
        <f ca="1">IFERROR(__xludf.DUMMYFUNCTION("""COMPUTED_VALUE"""),"E")</f>
        <v>E</v>
      </c>
      <c r="BD52" s="5" t="str">
        <f ca="1">IFERROR(__xludf.DUMMYFUNCTION("""COMPUTED_VALUE"""),"E")</f>
        <v>E</v>
      </c>
      <c r="BE52" s="5" t="str">
        <f ca="1">IFERROR(__xludf.DUMMYFUNCTION("""COMPUTED_VALUE"""),"E")</f>
        <v>E</v>
      </c>
      <c r="BF52" s="5" t="str">
        <f ca="1">IFERROR(__xludf.DUMMYFUNCTION("""COMPUTED_VALUE"""),"E")</f>
        <v>E</v>
      </c>
      <c r="BG52" s="5" t="str">
        <f ca="1">IFERROR(__xludf.DUMMYFUNCTION("""COMPUTED_VALUE"""),"E")</f>
        <v>E</v>
      </c>
      <c r="BH52" s="5" t="str">
        <f ca="1">IFERROR(__xludf.DUMMYFUNCTION("""COMPUTED_VALUE"""),"E")</f>
        <v>E</v>
      </c>
      <c r="BI52" s="5" t="str">
        <f ca="1">IFERROR(__xludf.DUMMYFUNCTION("""COMPUTED_VALUE"""),"E")</f>
        <v>E</v>
      </c>
      <c r="BJ52" s="5" t="str">
        <f ca="1">IFERROR(__xludf.DUMMYFUNCTION("""COMPUTED_VALUE"""),"E")</f>
        <v>E</v>
      </c>
      <c r="BK52" s="5" t="str">
        <f ca="1">IFERROR(__xludf.DUMMYFUNCTION("""COMPUTED_VALUE"""),"T")</f>
        <v>T</v>
      </c>
      <c r="BL52" s="5" t="str">
        <f ca="1">IFERROR(__xludf.DUMMYFUNCTION("""COMPUTED_VALUE"""),"T")</f>
        <v>T</v>
      </c>
      <c r="BM52" s="5" t="str">
        <f ca="1">IFERROR(__xludf.DUMMYFUNCTION("""COMPUTED_VALUE"""),"E")</f>
        <v>E</v>
      </c>
      <c r="BN52" s="5" t="str">
        <f ca="1">IFERROR(__xludf.DUMMYFUNCTION("""COMPUTED_VALUE"""),"T")</f>
        <v>T</v>
      </c>
      <c r="BO52" s="5" t="str">
        <f ca="1">IFERROR(__xludf.DUMMYFUNCTION("""COMPUTED_VALUE"""),"T")</f>
        <v>T</v>
      </c>
      <c r="BP52" s="5" t="str">
        <f ca="1">IFERROR(__xludf.DUMMYFUNCTION("""COMPUTED_VALUE"""),"T")</f>
        <v>T</v>
      </c>
      <c r="BQ52" s="5" t="str">
        <f ca="1">IFERROR(__xludf.DUMMYFUNCTION("""COMPUTED_VALUE"""),"T")</f>
        <v>T</v>
      </c>
      <c r="BR52" s="5" t="str">
        <f ca="1">IFERROR(__xludf.DUMMYFUNCTION("""COMPUTED_VALUE"""),"E")</f>
        <v>E</v>
      </c>
      <c r="BS52" s="5" t="str">
        <f ca="1">IFERROR(__xludf.DUMMYFUNCTION("""COMPUTED_VALUE"""),"E")</f>
        <v>E</v>
      </c>
      <c r="BT52" s="5" t="str">
        <f ca="1">IFERROR(__xludf.DUMMYFUNCTION("""COMPUTED_VALUE"""),"E")</f>
        <v>E</v>
      </c>
      <c r="BU52" s="5" t="str">
        <f ca="1">IFERROR(__xludf.DUMMYFUNCTION("""COMPUTED_VALUE"""),"E")</f>
        <v>E</v>
      </c>
      <c r="BV52" s="5" t="str">
        <f ca="1">IFERROR(__xludf.DUMMYFUNCTION("""COMPUTED_VALUE"""),"E")</f>
        <v>E</v>
      </c>
      <c r="BW52" s="5" t="str">
        <f ca="1">IFERROR(__xludf.DUMMYFUNCTION("""COMPUTED_VALUE"""),"E")</f>
        <v>E</v>
      </c>
      <c r="BX52" s="5" t="str">
        <f ca="1">IFERROR(__xludf.DUMMYFUNCTION("""COMPUTED_VALUE"""),"E")</f>
        <v>E</v>
      </c>
      <c r="BY52" s="5" t="str">
        <f ca="1">IFERROR(__xludf.DUMMYFUNCTION("""COMPUTED_VALUE"""),"E")</f>
        <v>E</v>
      </c>
      <c r="BZ52" s="5" t="str">
        <f ca="1">IFERROR(__xludf.DUMMYFUNCTION("""COMPUTED_VALUE"""),"E")</f>
        <v>E</v>
      </c>
      <c r="CA52" s="5" t="str">
        <f ca="1">IFERROR(__xludf.DUMMYFUNCTION("""COMPUTED_VALUE"""),"E")</f>
        <v>E</v>
      </c>
      <c r="CB52" s="5" t="str">
        <f ca="1">IFERROR(__xludf.DUMMYFUNCTION("""COMPUTED_VALUE"""),"E")</f>
        <v>E</v>
      </c>
      <c r="CC52" s="5" t="str">
        <f ca="1">IFERROR(__xludf.DUMMYFUNCTION("""COMPUTED_VALUE"""),"E")</f>
        <v>E</v>
      </c>
      <c r="CD52" s="5" t="str">
        <f ca="1">IFERROR(__xludf.DUMMYFUNCTION("""COMPUTED_VALUE"""),"T")</f>
        <v>T</v>
      </c>
      <c r="CE52" s="5" t="str">
        <f ca="1">IFERROR(__xludf.DUMMYFUNCTION("""COMPUTED_VALUE"""),"T")</f>
        <v>T</v>
      </c>
      <c r="CF52" s="5" t="str">
        <f ca="1">IFERROR(__xludf.DUMMYFUNCTION("""COMPUTED_VALUE"""),"T")</f>
        <v>T</v>
      </c>
      <c r="CG52" s="5" t="str">
        <f ca="1">IFERROR(__xludf.DUMMYFUNCTION("""COMPUTED_VALUE"""),"T")</f>
        <v>T</v>
      </c>
      <c r="CH52" s="5" t="str">
        <f ca="1">IFERROR(__xludf.DUMMYFUNCTION("""COMPUTED_VALUE"""),"T")</f>
        <v>T</v>
      </c>
      <c r="CI52" s="5" t="str">
        <f ca="1">IFERROR(__xludf.DUMMYFUNCTION("""COMPUTED_VALUE"""),"T")</f>
        <v>T</v>
      </c>
      <c r="CJ52" s="5" t="str">
        <f ca="1">IFERROR(__xludf.DUMMYFUNCTION("""COMPUTED_VALUE"""),"T")</f>
        <v>T</v>
      </c>
      <c r="CK52" s="5" t="str">
        <f ca="1">IFERROR(__xludf.DUMMYFUNCTION("""COMPUTED_VALUE"""),"T")</f>
        <v>T</v>
      </c>
      <c r="CL52" s="5" t="str">
        <f ca="1">IFERROR(__xludf.DUMMYFUNCTION("""COMPUTED_VALUE"""),"T")</f>
        <v>T</v>
      </c>
      <c r="CM52" s="5" t="str">
        <f ca="1">IFERROR(__xludf.DUMMYFUNCTION("""COMPUTED_VALUE"""),"T")</f>
        <v>T</v>
      </c>
      <c r="CN52" s="5" t="str">
        <f ca="1">IFERROR(__xludf.DUMMYFUNCTION("""COMPUTED_VALUE"""),"T")</f>
        <v>T</v>
      </c>
      <c r="CO52" s="5" t="str">
        <f ca="1">IFERROR(__xludf.DUMMYFUNCTION("""COMPUTED_VALUE"""),"T")</f>
        <v>T</v>
      </c>
      <c r="CP52" s="5" t="str">
        <f ca="1">IFERROR(__xludf.DUMMYFUNCTION("""COMPUTED_VALUE"""),"T")</f>
        <v>T</v>
      </c>
      <c r="CQ52" s="5" t="str">
        <f ca="1">IFERROR(__xludf.DUMMYFUNCTION("""COMPUTED_VALUE"""),"T")</f>
        <v>T</v>
      </c>
      <c r="CR52" s="5" t="str">
        <f ca="1">IFERROR(__xludf.DUMMYFUNCTION("""COMPUTED_VALUE"""),"E")</f>
        <v>E</v>
      </c>
      <c r="CS52" s="5" t="str">
        <f ca="1">IFERROR(__xludf.DUMMYFUNCTION("""COMPUTED_VALUE"""),"E")</f>
        <v>E</v>
      </c>
      <c r="CT52" s="5" t="str">
        <f ca="1">IFERROR(__xludf.DUMMYFUNCTION("""COMPUTED_VALUE"""),"E")</f>
        <v>E</v>
      </c>
      <c r="CU52" s="5" t="str">
        <f ca="1">IFERROR(__xludf.DUMMYFUNCTION("""COMPUTED_VALUE"""),"E")</f>
        <v>E</v>
      </c>
      <c r="CV52" s="5" t="str">
        <f ca="1">IFERROR(__xludf.DUMMYFUNCTION("""COMPUTED_VALUE"""),"E")</f>
        <v>E</v>
      </c>
      <c r="CW52" s="5" t="str">
        <f ca="1">IFERROR(__xludf.DUMMYFUNCTION("""COMPUTED_VALUE"""),"E")</f>
        <v>E</v>
      </c>
      <c r="CX52" s="5" t="str">
        <f ca="1">IFERROR(__xludf.DUMMYFUNCTION("""COMPUTED_VALUE"""),"E")</f>
        <v>E</v>
      </c>
      <c r="CY52" s="5" t="str">
        <f ca="1">IFERROR(__xludf.DUMMYFUNCTION("""COMPUTED_VALUE"""),"E")</f>
        <v>E</v>
      </c>
      <c r="CZ52" s="5" t="str">
        <f ca="1">IFERROR(__xludf.DUMMYFUNCTION("""COMPUTED_VALUE"""),"E")</f>
        <v>E</v>
      </c>
      <c r="DA52" s="5" t="str">
        <f ca="1">IFERROR(__xludf.DUMMYFUNCTION("""COMPUTED_VALUE"""),"E")</f>
        <v>E</v>
      </c>
      <c r="DB52" s="5" t="str">
        <f ca="1">IFERROR(__xludf.DUMMYFUNCTION("""COMPUTED_VALUE"""),"E")</f>
        <v>E</v>
      </c>
      <c r="DC52" s="5" t="str">
        <f ca="1">IFERROR(__xludf.DUMMYFUNCTION("""COMPUTED_VALUE"""),"E")</f>
        <v>E</v>
      </c>
      <c r="DD52" s="5" t="str">
        <f ca="1">IFERROR(__xludf.DUMMYFUNCTION("""COMPUTED_VALUE"""),"T @ 50")</f>
        <v>T @ 50</v>
      </c>
      <c r="DE52" s="5" t="str">
        <f ca="1">IFERROR(__xludf.DUMMYFUNCTION("""COMPUTED_VALUE"""),"T @ 50")</f>
        <v>T @ 50</v>
      </c>
      <c r="DF52" s="5"/>
      <c r="DG52" s="5"/>
      <c r="DH52" s="5"/>
      <c r="DI52" s="5"/>
      <c r="DJ52" s="5"/>
      <c r="DK52" s="5"/>
      <c r="DL52" s="5"/>
      <c r="DM52" s="5"/>
      <c r="DN52" s="5"/>
      <c r="DO52" s="5"/>
    </row>
    <row r="53" spans="1:119" ht="14">
      <c r="A53" s="3">
        <f t="shared" ca="1" si="0"/>
        <v>22</v>
      </c>
      <c r="B53" s="3" t="str">
        <f ca="1">IFERROR(__xludf.DUMMYFUNCTION("""COMPUTED_VALUE"""),"us-MD")</f>
        <v>us-MD</v>
      </c>
      <c r="C53" s="3" t="str">
        <f ca="1">IFERROR(__xludf.DUMMYFUNCTION("""COMPUTED_VALUE"""),"Maryland")</f>
        <v>Maryland</v>
      </c>
      <c r="D53" s="5" t="str">
        <f ca="1">IFERROR(__xludf.DUMMYFUNCTION("""COMPUTED_VALUE"""),"E")</f>
        <v>E</v>
      </c>
      <c r="E53" s="5" t="str">
        <f ca="1">IFERROR(__xludf.DUMMYFUNCTION("""COMPUTED_VALUE"""),"T")</f>
        <v>T</v>
      </c>
      <c r="F53" s="5" t="str">
        <f ca="1">IFERROR(__xludf.DUMMYFUNCTION("""COMPUTED_VALUE"""),"E")</f>
        <v>E</v>
      </c>
      <c r="G53" s="5" t="str">
        <f ca="1">IFERROR(__xludf.DUMMYFUNCTION("""COMPUTED_VALUE"""),"E")</f>
        <v>E</v>
      </c>
      <c r="H53" s="5" t="str">
        <f ca="1">IFERROR(__xludf.DUMMYFUNCTION("""COMPUTED_VALUE"""),"E")</f>
        <v>E</v>
      </c>
      <c r="I53" s="5" t="str">
        <f ca="1">IFERROR(__xludf.DUMMYFUNCTION("""COMPUTED_VALUE"""),"T")</f>
        <v>T</v>
      </c>
      <c r="J53" s="5" t="str">
        <f ca="1">IFERROR(__xludf.DUMMYFUNCTION("""COMPUTED_VALUE"""),"E")</f>
        <v>E</v>
      </c>
      <c r="K53" s="5" t="str">
        <f ca="1">IFERROR(__xludf.DUMMYFUNCTION("""COMPUTED_VALUE"""),"T")</f>
        <v>T</v>
      </c>
      <c r="L53" s="5" t="str">
        <f ca="1">IFERROR(__xludf.DUMMYFUNCTION("""COMPUTED_VALUE"""),"E")</f>
        <v>E</v>
      </c>
      <c r="M53" s="5" t="str">
        <f ca="1">IFERROR(__xludf.DUMMYFUNCTION("""COMPUTED_VALUE"""),"E")</f>
        <v>E</v>
      </c>
      <c r="N53" s="5" t="str">
        <f ca="1">IFERROR(__xludf.DUMMYFUNCTION("""COMPUTED_VALUE"""),"E")</f>
        <v>E</v>
      </c>
      <c r="O53" s="5" t="str">
        <f ca="1">IFERROR(__xludf.DUMMYFUNCTION("""COMPUTED_VALUE"""),"T")</f>
        <v>T</v>
      </c>
      <c r="P53" s="5" t="str">
        <f ca="1">IFERROR(__xludf.DUMMYFUNCTION("""COMPUTED_VALUE"""),"E")</f>
        <v>E</v>
      </c>
      <c r="Q53" s="5" t="str">
        <f ca="1">IFERROR(__xludf.DUMMYFUNCTION("""COMPUTED_VALUE"""),"T")</f>
        <v>T</v>
      </c>
      <c r="R53" s="5" t="str">
        <f ca="1">IFERROR(__xludf.DUMMYFUNCTION("""COMPUTED_VALUE"""),"E")</f>
        <v>E</v>
      </c>
      <c r="S53" s="5" t="str">
        <f ca="1">IFERROR(__xludf.DUMMYFUNCTION("""COMPUTED_VALUE"""),"E")</f>
        <v>E</v>
      </c>
      <c r="T53" s="5" t="str">
        <f ca="1">IFERROR(__xludf.DUMMYFUNCTION("""COMPUTED_VALUE"""),"E")</f>
        <v>E</v>
      </c>
      <c r="U53" s="5" t="str">
        <f ca="1">IFERROR(__xludf.DUMMYFUNCTION("""COMPUTED_VALUE"""),"E")</f>
        <v>E</v>
      </c>
      <c r="V53" s="5" t="str">
        <f ca="1">IFERROR(__xludf.DUMMYFUNCTION("""COMPUTED_VALUE"""),"E")</f>
        <v>E</v>
      </c>
      <c r="W53" s="5" t="str">
        <f ca="1">IFERROR(__xludf.DUMMYFUNCTION("""COMPUTED_VALUE"""),"T")</f>
        <v>T</v>
      </c>
      <c r="X53" s="5" t="str">
        <f ca="1">IFERROR(__xludf.DUMMYFUNCTION("""COMPUTED_VALUE"""),"E")</f>
        <v>E</v>
      </c>
      <c r="Y53" s="5" t="str">
        <f ca="1">IFERROR(__xludf.DUMMYFUNCTION("""COMPUTED_VALUE"""),"E")</f>
        <v>E</v>
      </c>
      <c r="Z53" s="5" t="str">
        <f ca="1">IFERROR(__xludf.DUMMYFUNCTION("""COMPUTED_VALUE"""),"E")</f>
        <v>E</v>
      </c>
      <c r="AA53" s="5" t="str">
        <f ca="1">IFERROR(__xludf.DUMMYFUNCTION("""COMPUTED_VALUE"""),"E")</f>
        <v>E</v>
      </c>
      <c r="AB53" s="5" t="str">
        <f ca="1">IFERROR(__xludf.DUMMYFUNCTION("""COMPUTED_VALUE"""),"E")</f>
        <v>E</v>
      </c>
      <c r="AC53" s="5" t="str">
        <f ca="1">IFERROR(__xludf.DUMMYFUNCTION("""COMPUTED_VALUE"""),"T")</f>
        <v>T</v>
      </c>
      <c r="AD53" s="5" t="str">
        <f ca="1">IFERROR(__xludf.DUMMYFUNCTION("""COMPUTED_VALUE"""),"E")</f>
        <v>E</v>
      </c>
      <c r="AE53" s="5" t="str">
        <f ca="1">IFERROR(__xludf.DUMMYFUNCTION("""COMPUTED_VALUE"""),"E")</f>
        <v>E</v>
      </c>
      <c r="AF53" s="5" t="str">
        <f ca="1">IFERROR(__xludf.DUMMYFUNCTION("""COMPUTED_VALUE"""),"E")</f>
        <v>E</v>
      </c>
      <c r="AG53" s="5" t="str">
        <f ca="1">IFERROR(__xludf.DUMMYFUNCTION("""COMPUTED_VALUE"""),"T")</f>
        <v>T</v>
      </c>
      <c r="AH53" s="5" t="str">
        <f ca="1">IFERROR(__xludf.DUMMYFUNCTION("""COMPUTED_VALUE"""),"T")</f>
        <v>T</v>
      </c>
      <c r="AI53" s="5" t="str">
        <f ca="1">IFERROR(__xludf.DUMMYFUNCTION("""COMPUTED_VALUE"""),"E")</f>
        <v>E</v>
      </c>
      <c r="AJ53" s="5" t="str">
        <f ca="1">IFERROR(__xludf.DUMMYFUNCTION("""COMPUTED_VALUE"""),"E")</f>
        <v>E</v>
      </c>
      <c r="AK53" s="5" t="str">
        <f ca="1">IFERROR(__xludf.DUMMYFUNCTION("""COMPUTED_VALUE"""),"T")</f>
        <v>T</v>
      </c>
      <c r="AL53" s="5" t="str">
        <f ca="1">IFERROR(__xludf.DUMMYFUNCTION("""COMPUTED_VALUE"""),"T")</f>
        <v>T</v>
      </c>
      <c r="AM53" s="5" t="str">
        <f ca="1">IFERROR(__xludf.DUMMYFUNCTION("""COMPUTED_VALUE"""),"E")</f>
        <v>E</v>
      </c>
      <c r="AN53" s="5" t="str">
        <f ca="1">IFERROR(__xludf.DUMMYFUNCTION("""COMPUTED_VALUE"""),"E")</f>
        <v>E</v>
      </c>
      <c r="AO53" s="5" t="str">
        <f ca="1">IFERROR(__xludf.DUMMYFUNCTION("""COMPUTED_VALUE"""),"T")</f>
        <v>T</v>
      </c>
      <c r="AP53" s="5" t="str">
        <f ca="1">IFERROR(__xludf.DUMMYFUNCTION("""COMPUTED_VALUE"""),"T")</f>
        <v>T</v>
      </c>
      <c r="AQ53" s="5" t="str">
        <f ca="1">IFERROR(__xludf.DUMMYFUNCTION("""COMPUTED_VALUE"""),"E")</f>
        <v>E</v>
      </c>
      <c r="AR53" s="5" t="str">
        <f ca="1">IFERROR(__xludf.DUMMYFUNCTION("""COMPUTED_VALUE"""),"E")</f>
        <v>E</v>
      </c>
      <c r="AS53" s="5" t="str">
        <f ca="1">IFERROR(__xludf.DUMMYFUNCTION("""COMPUTED_VALUE"""),"T")</f>
        <v>T</v>
      </c>
      <c r="AT53" s="5" t="str">
        <f ca="1">IFERROR(__xludf.DUMMYFUNCTION("""COMPUTED_VALUE"""),"T")</f>
        <v>T</v>
      </c>
      <c r="AU53" s="5" t="str">
        <f ca="1">IFERROR(__xludf.DUMMYFUNCTION("""COMPUTED_VALUE"""),"E")</f>
        <v>E</v>
      </c>
      <c r="AV53" s="5" t="str">
        <f ca="1">IFERROR(__xludf.DUMMYFUNCTION("""COMPUTED_VALUE"""),"E")</f>
        <v>E</v>
      </c>
      <c r="AW53" s="5" t="str">
        <f ca="1">IFERROR(__xludf.DUMMYFUNCTION("""COMPUTED_VALUE"""),"T")</f>
        <v>T</v>
      </c>
      <c r="AX53" s="5" t="str">
        <f ca="1">IFERROR(__xludf.DUMMYFUNCTION("""COMPUTED_VALUE"""),"T")</f>
        <v>T</v>
      </c>
      <c r="AY53" s="5" t="str">
        <f ca="1">IFERROR(__xludf.DUMMYFUNCTION("""COMPUTED_VALUE"""),"E")</f>
        <v>E</v>
      </c>
      <c r="AZ53" s="5" t="str">
        <f ca="1">IFERROR(__xludf.DUMMYFUNCTION("""COMPUTED_VALUE"""),"E")</f>
        <v>E</v>
      </c>
      <c r="BA53" s="5" t="str">
        <f ca="1">IFERROR(__xludf.DUMMYFUNCTION("""COMPUTED_VALUE"""),"E")</f>
        <v>E</v>
      </c>
      <c r="BB53" s="5" t="str">
        <f ca="1">IFERROR(__xludf.DUMMYFUNCTION("""COMPUTED_VALUE"""),"E")</f>
        <v>E</v>
      </c>
      <c r="BC53" s="5" t="str">
        <f ca="1">IFERROR(__xludf.DUMMYFUNCTION("""COMPUTED_VALUE"""),"T")</f>
        <v>T</v>
      </c>
      <c r="BD53" s="5" t="str">
        <f ca="1">IFERROR(__xludf.DUMMYFUNCTION("""COMPUTED_VALUE"""),"T")</f>
        <v>T</v>
      </c>
      <c r="BE53" s="5" t="str">
        <f ca="1">IFERROR(__xludf.DUMMYFUNCTION("""COMPUTED_VALUE"""),"E")</f>
        <v>E</v>
      </c>
      <c r="BF53" s="5" t="str">
        <f ca="1">IFERROR(__xludf.DUMMYFUNCTION("""COMPUTED_VALUE"""),"E")</f>
        <v>E</v>
      </c>
      <c r="BG53" s="5" t="str">
        <f ca="1">IFERROR(__xludf.DUMMYFUNCTION("""COMPUTED_VALUE"""),"E")</f>
        <v>E</v>
      </c>
      <c r="BH53" s="5" t="str">
        <f ca="1">IFERROR(__xludf.DUMMYFUNCTION("""COMPUTED_VALUE"""),"E")</f>
        <v>E</v>
      </c>
      <c r="BI53" s="5" t="str">
        <f ca="1">IFERROR(__xludf.DUMMYFUNCTION("""COMPUTED_VALUE"""),"E")</f>
        <v>E</v>
      </c>
      <c r="BJ53" s="5" t="str">
        <f ca="1">IFERROR(__xludf.DUMMYFUNCTION("""COMPUTED_VALUE"""),"E")</f>
        <v>E</v>
      </c>
      <c r="BK53" s="5" t="str">
        <f ca="1">IFERROR(__xludf.DUMMYFUNCTION("""COMPUTED_VALUE"""),"E")</f>
        <v>E</v>
      </c>
      <c r="BL53" s="5" t="str">
        <f ca="1">IFERROR(__xludf.DUMMYFUNCTION("""COMPUTED_VALUE"""),"E")</f>
        <v>E</v>
      </c>
      <c r="BM53" s="5" t="str">
        <f ca="1">IFERROR(__xludf.DUMMYFUNCTION("""COMPUTED_VALUE"""),"E")</f>
        <v>E</v>
      </c>
      <c r="BN53" s="5" t="str">
        <f ca="1">IFERROR(__xludf.DUMMYFUNCTION("""COMPUTED_VALUE"""),"T")</f>
        <v>T</v>
      </c>
      <c r="BO53" s="5" t="str">
        <f ca="1">IFERROR(__xludf.DUMMYFUNCTION("""COMPUTED_VALUE"""),"T")</f>
        <v>T</v>
      </c>
      <c r="BP53" s="5" t="str">
        <f ca="1">IFERROR(__xludf.DUMMYFUNCTION("""COMPUTED_VALUE"""),"T")</f>
        <v>T</v>
      </c>
      <c r="BQ53" s="5" t="str">
        <f ca="1">IFERROR(__xludf.DUMMYFUNCTION("""COMPUTED_VALUE"""),"T")</f>
        <v>T</v>
      </c>
      <c r="BR53" s="5" t="str">
        <f ca="1">IFERROR(__xludf.DUMMYFUNCTION("""COMPUTED_VALUE"""),"E")</f>
        <v>E</v>
      </c>
      <c r="BS53" s="5" t="str">
        <f ca="1">IFERROR(__xludf.DUMMYFUNCTION("""COMPUTED_VALUE"""),"E")</f>
        <v>E</v>
      </c>
      <c r="BT53" s="5" t="str">
        <f ca="1">IFERROR(__xludf.DUMMYFUNCTION("""COMPUTED_VALUE"""),"E")</f>
        <v>E</v>
      </c>
      <c r="BU53" s="5" t="str">
        <f ca="1">IFERROR(__xludf.DUMMYFUNCTION("""COMPUTED_VALUE"""),"T")</f>
        <v>T</v>
      </c>
      <c r="BV53" s="5" t="str">
        <f ca="1">IFERROR(__xludf.DUMMYFUNCTION("""COMPUTED_VALUE"""),"T")</f>
        <v>T</v>
      </c>
      <c r="BW53" s="5" t="str">
        <f ca="1">IFERROR(__xludf.DUMMYFUNCTION("""COMPUTED_VALUE"""),"T")</f>
        <v>T</v>
      </c>
      <c r="BX53" s="5" t="str">
        <f ca="1">IFERROR(__xludf.DUMMYFUNCTION("""COMPUTED_VALUE"""),"T")</f>
        <v>T</v>
      </c>
      <c r="BY53" s="5" t="str">
        <f ca="1">IFERROR(__xludf.DUMMYFUNCTION("""COMPUTED_VALUE"""),"T")</f>
        <v>T</v>
      </c>
      <c r="BZ53" s="5" t="str">
        <f ca="1">IFERROR(__xludf.DUMMYFUNCTION("""COMPUTED_VALUE"""),"T")</f>
        <v>T</v>
      </c>
      <c r="CA53" s="5" t="str">
        <f ca="1">IFERROR(__xludf.DUMMYFUNCTION("""COMPUTED_VALUE"""),"T")</f>
        <v>T</v>
      </c>
      <c r="CB53" s="5" t="str">
        <f ca="1">IFERROR(__xludf.DUMMYFUNCTION("""COMPUTED_VALUE"""),"E")</f>
        <v>E</v>
      </c>
      <c r="CC53" s="5" t="str">
        <f ca="1">IFERROR(__xludf.DUMMYFUNCTION("""COMPUTED_VALUE"""),"E")</f>
        <v>E</v>
      </c>
      <c r="CD53" s="5" t="str">
        <f ca="1">IFERROR(__xludf.DUMMYFUNCTION("""COMPUTED_VALUE"""),"T")</f>
        <v>T</v>
      </c>
      <c r="CE53" s="5" t="str">
        <f ca="1">IFERROR(__xludf.DUMMYFUNCTION("""COMPUTED_VALUE"""),"T")</f>
        <v>T</v>
      </c>
      <c r="CF53" s="5" t="str">
        <f ca="1">IFERROR(__xludf.DUMMYFUNCTION("""COMPUTED_VALUE"""),"T")</f>
        <v>T</v>
      </c>
      <c r="CG53" s="5" t="str">
        <f ca="1">IFERROR(__xludf.DUMMYFUNCTION("""COMPUTED_VALUE"""),"T")</f>
        <v>T</v>
      </c>
      <c r="CH53" s="5" t="str">
        <f ca="1">IFERROR(__xludf.DUMMYFUNCTION("""COMPUTED_VALUE"""),"T")</f>
        <v>T</v>
      </c>
      <c r="CI53" s="5" t="str">
        <f ca="1">IFERROR(__xludf.DUMMYFUNCTION("""COMPUTED_VALUE"""),"T")</f>
        <v>T</v>
      </c>
      <c r="CJ53" s="5" t="str">
        <f ca="1">IFERROR(__xludf.DUMMYFUNCTION("""COMPUTED_VALUE"""),"T")</f>
        <v>T</v>
      </c>
      <c r="CK53" s="5" t="str">
        <f ca="1">IFERROR(__xludf.DUMMYFUNCTION("""COMPUTED_VALUE"""),"T")</f>
        <v>T</v>
      </c>
      <c r="CL53" s="5" t="str">
        <f ca="1">IFERROR(__xludf.DUMMYFUNCTION("""COMPUTED_VALUE"""),"T")</f>
        <v>T</v>
      </c>
      <c r="CM53" s="5" t="str">
        <f ca="1">IFERROR(__xludf.DUMMYFUNCTION("""COMPUTED_VALUE"""),"T")</f>
        <v>T</v>
      </c>
      <c r="CN53" s="5" t="str">
        <f ca="1">IFERROR(__xludf.DUMMYFUNCTION("""COMPUTED_VALUE"""),"T")</f>
        <v>T</v>
      </c>
      <c r="CO53" s="5" t="str">
        <f ca="1">IFERROR(__xludf.DUMMYFUNCTION("""COMPUTED_VALUE"""),"T")</f>
        <v>T</v>
      </c>
      <c r="CP53" s="5" t="str">
        <f ca="1">IFERROR(__xludf.DUMMYFUNCTION("""COMPUTED_VALUE"""),"T")</f>
        <v>T</v>
      </c>
      <c r="CQ53" s="5" t="str">
        <f ca="1">IFERROR(__xludf.DUMMYFUNCTION("""COMPUTED_VALUE"""),"T")</f>
        <v>T</v>
      </c>
      <c r="CR53" s="5" t="str">
        <f ca="1">IFERROR(__xludf.DUMMYFUNCTION("""COMPUTED_VALUE"""),"E")</f>
        <v>E</v>
      </c>
      <c r="CS53" s="5" t="str">
        <f ca="1">IFERROR(__xludf.DUMMYFUNCTION("""COMPUTED_VALUE"""),"E")</f>
        <v>E</v>
      </c>
      <c r="CT53" s="5" t="str">
        <f ca="1">IFERROR(__xludf.DUMMYFUNCTION("""COMPUTED_VALUE"""),"T")</f>
        <v>T</v>
      </c>
      <c r="CU53" s="5" t="str">
        <f ca="1">IFERROR(__xludf.DUMMYFUNCTION("""COMPUTED_VALUE"""),"T")</f>
        <v>T</v>
      </c>
      <c r="CV53" s="5" t="str">
        <f ca="1">IFERROR(__xludf.DUMMYFUNCTION("""COMPUTED_VALUE"""),"E")</f>
        <v>E</v>
      </c>
      <c r="CW53" s="5" t="str">
        <f ca="1">IFERROR(__xludf.DUMMYFUNCTION("""COMPUTED_VALUE"""),"E")</f>
        <v>E</v>
      </c>
      <c r="CX53" s="5" t="str">
        <f ca="1">IFERROR(__xludf.DUMMYFUNCTION("""COMPUTED_VALUE"""),"E")</f>
        <v>E</v>
      </c>
      <c r="CY53" s="5" t="str">
        <f ca="1">IFERROR(__xludf.DUMMYFUNCTION("""COMPUTED_VALUE"""),"E")</f>
        <v>E</v>
      </c>
      <c r="CZ53" s="5" t="str">
        <f ca="1">IFERROR(__xludf.DUMMYFUNCTION("""COMPUTED_VALUE"""),"T")</f>
        <v>T</v>
      </c>
      <c r="DA53" s="5" t="str">
        <f ca="1">IFERROR(__xludf.DUMMYFUNCTION("""COMPUTED_VALUE"""),"T")</f>
        <v>T</v>
      </c>
      <c r="DB53" s="5" t="str">
        <f ca="1">IFERROR(__xludf.DUMMYFUNCTION("""COMPUTED_VALUE"""),"T")</f>
        <v>T</v>
      </c>
      <c r="DC53" s="5" t="str">
        <f ca="1">IFERROR(__xludf.DUMMYFUNCTION("""COMPUTED_VALUE"""),"T")</f>
        <v>T</v>
      </c>
      <c r="DD53" s="5" t="str">
        <f ca="1">IFERROR(__xludf.DUMMYFUNCTION("""COMPUTED_VALUE"""),"E")</f>
        <v>E</v>
      </c>
      <c r="DE53" s="5" t="str">
        <f ca="1">IFERROR(__xludf.DUMMYFUNCTION("""COMPUTED_VALUE"""),"E")</f>
        <v>E</v>
      </c>
      <c r="DF53" s="5"/>
      <c r="DG53" s="5"/>
      <c r="DH53" s="5"/>
      <c r="DI53" s="5"/>
      <c r="DJ53" s="5"/>
      <c r="DK53" s="5"/>
      <c r="DL53" s="5"/>
      <c r="DM53" s="5"/>
      <c r="DN53" s="5"/>
      <c r="DO53" s="5"/>
    </row>
    <row r="54" spans="1:119" ht="14">
      <c r="A54" s="3">
        <f t="shared" ca="1" si="0"/>
        <v>23</v>
      </c>
      <c r="B54" s="3" t="str">
        <f ca="1">IFERROR(__xludf.DUMMYFUNCTION("""COMPUTED_VALUE"""),"us-ME")</f>
        <v>us-ME</v>
      </c>
      <c r="C54" s="3" t="str">
        <f ca="1">IFERROR(__xludf.DUMMYFUNCTION("""COMPUTED_VALUE"""),"Maine")</f>
        <v>Maine</v>
      </c>
      <c r="D54" s="5" t="str">
        <f ca="1">IFERROR(__xludf.DUMMYFUNCTION("""COMPUTED_VALUE"""),"E")</f>
        <v>E</v>
      </c>
      <c r="E54" s="5" t="str">
        <f ca="1">IFERROR(__xludf.DUMMYFUNCTION("""COMPUTED_VALUE"""),"E")</f>
        <v>E</v>
      </c>
      <c r="F54" s="5" t="str">
        <f ca="1">IFERROR(__xludf.DUMMYFUNCTION("""COMPUTED_VALUE"""),"E")</f>
        <v>E</v>
      </c>
      <c r="G54" s="5" t="str">
        <f ca="1">IFERROR(__xludf.DUMMYFUNCTION("""COMPUTED_VALUE"""),"E")</f>
        <v>E</v>
      </c>
      <c r="H54" s="5" t="str">
        <f ca="1">IFERROR(__xludf.DUMMYFUNCTION("""COMPUTED_VALUE"""),"E")</f>
        <v>E</v>
      </c>
      <c r="I54" s="5" t="str">
        <f ca="1">IFERROR(__xludf.DUMMYFUNCTION("""COMPUTED_VALUE"""),"E")</f>
        <v>E</v>
      </c>
      <c r="J54" s="5" t="str">
        <f ca="1">IFERROR(__xludf.DUMMYFUNCTION("""COMPUTED_VALUE"""),"E")</f>
        <v>E</v>
      </c>
      <c r="K54" s="5" t="str">
        <f ca="1">IFERROR(__xludf.DUMMYFUNCTION("""COMPUTED_VALUE"""),"E")</f>
        <v>E</v>
      </c>
      <c r="L54" s="5" t="str">
        <f ca="1">IFERROR(__xludf.DUMMYFUNCTION("""COMPUTED_VALUE"""),"E")</f>
        <v>E</v>
      </c>
      <c r="M54" s="5" t="str">
        <f ca="1">IFERROR(__xludf.DUMMYFUNCTION("""COMPUTED_VALUE"""),"E")</f>
        <v>E</v>
      </c>
      <c r="N54" s="5" t="str">
        <f ca="1">IFERROR(__xludf.DUMMYFUNCTION("""COMPUTED_VALUE"""),"T")</f>
        <v>T</v>
      </c>
      <c r="O54" s="5" t="str">
        <f ca="1">IFERROR(__xludf.DUMMYFUNCTION("""COMPUTED_VALUE"""),"T")</f>
        <v>T</v>
      </c>
      <c r="P54" s="5" t="str">
        <f ca="1">IFERROR(__xludf.DUMMYFUNCTION("""COMPUTED_VALUE"""),"T")</f>
        <v>T</v>
      </c>
      <c r="Q54" s="5" t="str">
        <f ca="1">IFERROR(__xludf.DUMMYFUNCTION("""COMPUTED_VALUE"""),"T")</f>
        <v>T</v>
      </c>
      <c r="R54" s="5" t="str">
        <f ca="1">IFERROR(__xludf.DUMMYFUNCTION("""COMPUTED_VALUE"""),"E")</f>
        <v>E</v>
      </c>
      <c r="S54" s="5" t="str">
        <f ca="1">IFERROR(__xludf.DUMMYFUNCTION("""COMPUTED_VALUE"""),"E")</f>
        <v>E</v>
      </c>
      <c r="T54" s="5" t="str">
        <f ca="1">IFERROR(__xludf.DUMMYFUNCTION("""COMPUTED_VALUE"""),"E")</f>
        <v>E</v>
      </c>
      <c r="U54" s="5" t="str">
        <f ca="1">IFERROR(__xludf.DUMMYFUNCTION("""COMPUTED_VALUE"""),"E")</f>
        <v>E</v>
      </c>
      <c r="V54" s="5" t="str">
        <f ca="1">IFERROR(__xludf.DUMMYFUNCTION("""COMPUTED_VALUE"""),"E")</f>
        <v>E</v>
      </c>
      <c r="W54" s="5" t="str">
        <f ca="1">IFERROR(__xludf.DUMMYFUNCTION("""COMPUTED_VALUE"""),"E")</f>
        <v>E</v>
      </c>
      <c r="X54" s="5" t="str">
        <f ca="1">IFERROR(__xludf.DUMMYFUNCTION("""COMPUTED_VALUE"""),"E")</f>
        <v>E</v>
      </c>
      <c r="Y54" s="5" t="str">
        <f ca="1">IFERROR(__xludf.DUMMYFUNCTION("""COMPUTED_VALUE"""),"E")</f>
        <v>E</v>
      </c>
      <c r="Z54" s="5" t="str">
        <f ca="1">IFERROR(__xludf.DUMMYFUNCTION("""COMPUTED_VALUE"""),"E")</f>
        <v>E</v>
      </c>
      <c r="AA54" s="5" t="str">
        <f ca="1">IFERROR(__xludf.DUMMYFUNCTION("""COMPUTED_VALUE"""),"E")</f>
        <v>E</v>
      </c>
      <c r="AB54" s="5" t="str">
        <f ca="1">IFERROR(__xludf.DUMMYFUNCTION("""COMPUTED_VALUE"""),"T")</f>
        <v>T</v>
      </c>
      <c r="AC54" s="5" t="str">
        <f ca="1">IFERROR(__xludf.DUMMYFUNCTION("""COMPUTED_VALUE"""),"T")</f>
        <v>T</v>
      </c>
      <c r="AD54" s="5" t="str">
        <f ca="1">IFERROR(__xludf.DUMMYFUNCTION("""COMPUTED_VALUE"""),"E")</f>
        <v>E</v>
      </c>
      <c r="AE54" s="5" t="str">
        <f ca="1">IFERROR(__xludf.DUMMYFUNCTION("""COMPUTED_VALUE"""),"T")</f>
        <v>T</v>
      </c>
      <c r="AF54" s="5" t="str">
        <f ca="1">IFERROR(__xludf.DUMMYFUNCTION("""COMPUTED_VALUE"""),"T")</f>
        <v>T</v>
      </c>
      <c r="AG54" s="5" t="str">
        <f ca="1">IFERROR(__xludf.DUMMYFUNCTION("""COMPUTED_VALUE"""),"T")</f>
        <v>T</v>
      </c>
      <c r="AH54" s="5" t="str">
        <f ca="1">IFERROR(__xludf.DUMMYFUNCTION("""COMPUTED_VALUE"""),"T")</f>
        <v>T</v>
      </c>
      <c r="AI54" s="5" t="str">
        <f ca="1">IFERROR(__xludf.DUMMYFUNCTION("""COMPUTED_VALUE"""),"T")</f>
        <v>T</v>
      </c>
      <c r="AJ54" s="5" t="str">
        <f ca="1">IFERROR(__xludf.DUMMYFUNCTION("""COMPUTED_VALUE"""),"T")</f>
        <v>T</v>
      </c>
      <c r="AK54" s="5" t="str">
        <f ca="1">IFERROR(__xludf.DUMMYFUNCTION("""COMPUTED_VALUE"""),"T")</f>
        <v>T</v>
      </c>
      <c r="AL54" s="5" t="str">
        <f ca="1">IFERROR(__xludf.DUMMYFUNCTION("""COMPUTED_VALUE"""),"T")</f>
        <v>T</v>
      </c>
      <c r="AM54" s="5" t="str">
        <f ca="1">IFERROR(__xludf.DUMMYFUNCTION("""COMPUTED_VALUE"""),"T")</f>
        <v>T</v>
      </c>
      <c r="AN54" s="5" t="str">
        <f ca="1">IFERROR(__xludf.DUMMYFUNCTION("""COMPUTED_VALUE"""),"T")</f>
        <v>T</v>
      </c>
      <c r="AO54" s="5" t="str">
        <f ca="1">IFERROR(__xludf.DUMMYFUNCTION("""COMPUTED_VALUE"""),"T")</f>
        <v>T</v>
      </c>
      <c r="AP54" s="5" t="str">
        <f ca="1">IFERROR(__xludf.DUMMYFUNCTION("""COMPUTED_VALUE"""),"T")</f>
        <v>T</v>
      </c>
      <c r="AQ54" s="5" t="str">
        <f ca="1">IFERROR(__xludf.DUMMYFUNCTION("""COMPUTED_VALUE"""),"T")</f>
        <v>T</v>
      </c>
      <c r="AR54" s="5" t="str">
        <f ca="1">IFERROR(__xludf.DUMMYFUNCTION("""COMPUTED_VALUE"""),"T")</f>
        <v>T</v>
      </c>
      <c r="AS54" s="5" t="str">
        <f ca="1">IFERROR(__xludf.DUMMYFUNCTION("""COMPUTED_VALUE"""),"T")</f>
        <v>T</v>
      </c>
      <c r="AT54" s="5" t="str">
        <f ca="1">IFERROR(__xludf.DUMMYFUNCTION("""COMPUTED_VALUE"""),"T")</f>
        <v>T</v>
      </c>
      <c r="AU54" s="5" t="str">
        <f ca="1">IFERROR(__xludf.DUMMYFUNCTION("""COMPUTED_VALUE"""),"T")</f>
        <v>T</v>
      </c>
      <c r="AV54" s="5" t="str">
        <f ca="1">IFERROR(__xludf.DUMMYFUNCTION("""COMPUTED_VALUE"""),"T")</f>
        <v>T</v>
      </c>
      <c r="AW54" s="5" t="str">
        <f ca="1">IFERROR(__xludf.DUMMYFUNCTION("""COMPUTED_VALUE"""),"T")</f>
        <v>T</v>
      </c>
      <c r="AX54" s="5" t="str">
        <f ca="1">IFERROR(__xludf.DUMMYFUNCTION("""COMPUTED_VALUE"""),"T")</f>
        <v>T</v>
      </c>
      <c r="AY54" s="5" t="str">
        <f ca="1">IFERROR(__xludf.DUMMYFUNCTION("""COMPUTED_VALUE"""),"T")</f>
        <v>T</v>
      </c>
      <c r="AZ54" s="5" t="str">
        <f ca="1">IFERROR(__xludf.DUMMYFUNCTION("""COMPUTED_VALUE"""),"T")</f>
        <v>T</v>
      </c>
      <c r="BA54" s="5" t="str">
        <f ca="1">IFERROR(__xludf.DUMMYFUNCTION("""COMPUTED_VALUE"""),"T")</f>
        <v>T</v>
      </c>
      <c r="BB54" s="5" t="str">
        <f ca="1">IFERROR(__xludf.DUMMYFUNCTION("""COMPUTED_VALUE"""),"T")</f>
        <v>T</v>
      </c>
      <c r="BC54" s="5" t="str">
        <f ca="1">IFERROR(__xludf.DUMMYFUNCTION("""COMPUTED_VALUE"""),"T")</f>
        <v>T</v>
      </c>
      <c r="BD54" s="5" t="str">
        <f ca="1">IFERROR(__xludf.DUMMYFUNCTION("""COMPUTED_VALUE"""),"T")</f>
        <v>T</v>
      </c>
      <c r="BE54" s="5" t="str">
        <f ca="1">IFERROR(__xludf.DUMMYFUNCTION("""COMPUTED_VALUE"""),"T")</f>
        <v>T</v>
      </c>
      <c r="BF54" s="5" t="str">
        <f ca="1">IFERROR(__xludf.DUMMYFUNCTION("""COMPUTED_VALUE"""),"T")</f>
        <v>T</v>
      </c>
      <c r="BG54" s="5" t="str">
        <f ca="1">IFERROR(__xludf.DUMMYFUNCTION("""COMPUTED_VALUE"""),"T")</f>
        <v>T</v>
      </c>
      <c r="BH54" s="5" t="str">
        <f ca="1">IFERROR(__xludf.DUMMYFUNCTION("""COMPUTED_VALUE"""),"T")</f>
        <v>T</v>
      </c>
      <c r="BI54" s="5" t="str">
        <f ca="1">IFERROR(__xludf.DUMMYFUNCTION("""COMPUTED_VALUE"""),"E")</f>
        <v>E</v>
      </c>
      <c r="BJ54" s="5" t="str">
        <f ca="1">IFERROR(__xludf.DUMMYFUNCTION("""COMPUTED_VALUE"""),"E")</f>
        <v>E</v>
      </c>
      <c r="BK54" s="5" t="str">
        <f ca="1">IFERROR(__xludf.DUMMYFUNCTION("""COMPUTED_VALUE"""),"E")</f>
        <v>E</v>
      </c>
      <c r="BL54" s="5" t="str">
        <f ca="1">IFERROR(__xludf.DUMMYFUNCTION("""COMPUTED_VALUE"""),"E")</f>
        <v>E</v>
      </c>
      <c r="BM54" s="5" t="str">
        <f ca="1">IFERROR(__xludf.DUMMYFUNCTION("""COMPUTED_VALUE"""),"E")</f>
        <v>E</v>
      </c>
      <c r="BN54" s="5" t="str">
        <f ca="1">IFERROR(__xludf.DUMMYFUNCTION("""COMPUTED_VALUE"""),"T")</f>
        <v>T</v>
      </c>
      <c r="BO54" s="5" t="str">
        <f ca="1">IFERROR(__xludf.DUMMYFUNCTION("""COMPUTED_VALUE"""),"T")</f>
        <v>T</v>
      </c>
      <c r="BP54" s="5" t="str">
        <f ca="1">IFERROR(__xludf.DUMMYFUNCTION("""COMPUTED_VALUE"""),"T")</f>
        <v>T</v>
      </c>
      <c r="BQ54" s="5" t="str">
        <f ca="1">IFERROR(__xludf.DUMMYFUNCTION("""COMPUTED_VALUE"""),"T")</f>
        <v>T</v>
      </c>
      <c r="BR54" s="5" t="str">
        <f ca="1">IFERROR(__xludf.DUMMYFUNCTION("""COMPUTED_VALUE"""),"E")</f>
        <v>E</v>
      </c>
      <c r="BS54" s="5" t="str">
        <f ca="1">IFERROR(__xludf.DUMMYFUNCTION("""COMPUTED_VALUE"""),"E")</f>
        <v>E</v>
      </c>
      <c r="BT54" s="5" t="str">
        <f ca="1">IFERROR(__xludf.DUMMYFUNCTION("""COMPUTED_VALUE"""),"E")</f>
        <v>E</v>
      </c>
      <c r="BU54" s="5" t="str">
        <f ca="1">IFERROR(__xludf.DUMMYFUNCTION("""COMPUTED_VALUE"""),"T")</f>
        <v>T</v>
      </c>
      <c r="BV54" s="5" t="str">
        <f ca="1">IFERROR(__xludf.DUMMYFUNCTION("""COMPUTED_VALUE"""),"T")</f>
        <v>T</v>
      </c>
      <c r="BW54" s="5" t="str">
        <f ca="1">IFERROR(__xludf.DUMMYFUNCTION("""COMPUTED_VALUE"""),"T")</f>
        <v>T</v>
      </c>
      <c r="BX54" s="5" t="str">
        <f ca="1">IFERROR(__xludf.DUMMYFUNCTION("""COMPUTED_VALUE"""),"E")</f>
        <v>E</v>
      </c>
      <c r="BY54" s="5" t="str">
        <f ca="1">IFERROR(__xludf.DUMMYFUNCTION("""COMPUTED_VALUE"""),"E")</f>
        <v>E</v>
      </c>
      <c r="BZ54" s="5" t="str">
        <f ca="1">IFERROR(__xludf.DUMMYFUNCTION("""COMPUTED_VALUE"""),"T")</f>
        <v>T</v>
      </c>
      <c r="CA54" s="5" t="str">
        <f ca="1">IFERROR(__xludf.DUMMYFUNCTION("""COMPUTED_VALUE"""),"T")</f>
        <v>T</v>
      </c>
      <c r="CB54" s="5" t="str">
        <f ca="1">IFERROR(__xludf.DUMMYFUNCTION("""COMPUTED_VALUE"""),"E")</f>
        <v>E</v>
      </c>
      <c r="CC54" s="5" t="str">
        <f ca="1">IFERROR(__xludf.DUMMYFUNCTION("""COMPUTED_VALUE"""),"E")</f>
        <v>E</v>
      </c>
      <c r="CD54" s="5" t="str">
        <f ca="1">IFERROR(__xludf.DUMMYFUNCTION("""COMPUTED_VALUE"""),"T")</f>
        <v>T</v>
      </c>
      <c r="CE54" s="5" t="str">
        <f ca="1">IFERROR(__xludf.DUMMYFUNCTION("""COMPUTED_VALUE"""),"T")</f>
        <v>T</v>
      </c>
      <c r="CF54" s="5" t="str">
        <f ca="1">IFERROR(__xludf.DUMMYFUNCTION("""COMPUTED_VALUE"""),"T")</f>
        <v>T</v>
      </c>
      <c r="CG54" s="5" t="str">
        <f ca="1">IFERROR(__xludf.DUMMYFUNCTION("""COMPUTED_VALUE"""),"T")</f>
        <v>T</v>
      </c>
      <c r="CH54" s="5" t="str">
        <f ca="1">IFERROR(__xludf.DUMMYFUNCTION("""COMPUTED_VALUE"""),"T")</f>
        <v>T</v>
      </c>
      <c r="CI54" s="5" t="str">
        <f ca="1">IFERROR(__xludf.DUMMYFUNCTION("""COMPUTED_VALUE"""),"T")</f>
        <v>T</v>
      </c>
      <c r="CJ54" s="5" t="str">
        <f ca="1">IFERROR(__xludf.DUMMYFUNCTION("""COMPUTED_VALUE"""),"T")</f>
        <v>T</v>
      </c>
      <c r="CK54" s="5" t="str">
        <f ca="1">IFERROR(__xludf.DUMMYFUNCTION("""COMPUTED_VALUE"""),"T")</f>
        <v>T</v>
      </c>
      <c r="CL54" s="5" t="str">
        <f ca="1">IFERROR(__xludf.DUMMYFUNCTION("""COMPUTED_VALUE"""),"T")</f>
        <v>T</v>
      </c>
      <c r="CM54" s="5" t="str">
        <f ca="1">IFERROR(__xludf.DUMMYFUNCTION("""COMPUTED_VALUE"""),"T")</f>
        <v>T</v>
      </c>
      <c r="CN54" s="5" t="str">
        <f ca="1">IFERROR(__xludf.DUMMYFUNCTION("""COMPUTED_VALUE"""),"T")</f>
        <v>T</v>
      </c>
      <c r="CO54" s="5" t="str">
        <f ca="1">IFERROR(__xludf.DUMMYFUNCTION("""COMPUTED_VALUE"""),"T")</f>
        <v>T</v>
      </c>
      <c r="CP54" s="5" t="str">
        <f ca="1">IFERROR(__xludf.DUMMYFUNCTION("""COMPUTED_VALUE"""),"T")</f>
        <v>T</v>
      </c>
      <c r="CQ54" s="5" t="str">
        <f ca="1">IFERROR(__xludf.DUMMYFUNCTION("""COMPUTED_VALUE"""),"T")</f>
        <v>T</v>
      </c>
      <c r="CR54" s="5" t="str">
        <f ca="1">IFERROR(__xludf.DUMMYFUNCTION("""COMPUTED_VALUE"""),"E")</f>
        <v>E</v>
      </c>
      <c r="CS54" s="5" t="str">
        <f ca="1">IFERROR(__xludf.DUMMYFUNCTION("""COMPUTED_VALUE"""),"E")</f>
        <v>E</v>
      </c>
      <c r="CT54" s="5" t="str">
        <f ca="1">IFERROR(__xludf.DUMMYFUNCTION("""COMPUTED_VALUE"""),"T")</f>
        <v>T</v>
      </c>
      <c r="CU54" s="5" t="str">
        <f ca="1">IFERROR(__xludf.DUMMYFUNCTION("""COMPUTED_VALUE"""),"T")</f>
        <v>T</v>
      </c>
      <c r="CV54" s="5" t="str">
        <f ca="1">IFERROR(__xludf.DUMMYFUNCTION("""COMPUTED_VALUE"""),"E")</f>
        <v>E</v>
      </c>
      <c r="CW54" s="5" t="str">
        <f ca="1">IFERROR(__xludf.DUMMYFUNCTION("""COMPUTED_VALUE"""),"E")</f>
        <v>E</v>
      </c>
      <c r="CX54" s="5" t="str">
        <f ca="1">IFERROR(__xludf.DUMMYFUNCTION("""COMPUTED_VALUE"""),"E")</f>
        <v>E</v>
      </c>
      <c r="CY54" s="5" t="str">
        <f ca="1">IFERROR(__xludf.DUMMYFUNCTION("""COMPUTED_VALUE"""),"E")</f>
        <v>E</v>
      </c>
      <c r="CZ54" s="5" t="str">
        <f ca="1">IFERROR(__xludf.DUMMYFUNCTION("""COMPUTED_VALUE"""),"T")</f>
        <v>T</v>
      </c>
      <c r="DA54" s="5" t="str">
        <f ca="1">IFERROR(__xludf.DUMMYFUNCTION("""COMPUTED_VALUE"""),"T")</f>
        <v>T</v>
      </c>
      <c r="DB54" s="5" t="str">
        <f ca="1">IFERROR(__xludf.DUMMYFUNCTION("""COMPUTED_VALUE"""),"T")</f>
        <v>T</v>
      </c>
      <c r="DC54" s="5" t="str">
        <f ca="1">IFERROR(__xludf.DUMMYFUNCTION("""COMPUTED_VALUE"""),"T")</f>
        <v>T</v>
      </c>
      <c r="DD54" s="5" t="str">
        <f ca="1">IFERROR(__xludf.DUMMYFUNCTION("""COMPUTED_VALUE"""),"T")</f>
        <v>T</v>
      </c>
      <c r="DE54" s="5" t="str">
        <f ca="1">IFERROR(__xludf.DUMMYFUNCTION("""COMPUTED_VALUE"""),"E")</f>
        <v>E</v>
      </c>
      <c r="DF54" s="5"/>
      <c r="DG54" s="5"/>
      <c r="DH54" s="5"/>
      <c r="DI54" s="5"/>
      <c r="DJ54" s="5"/>
      <c r="DK54" s="5"/>
      <c r="DL54" s="5"/>
      <c r="DM54" s="5"/>
      <c r="DN54" s="5"/>
      <c r="DO54" s="5"/>
    </row>
    <row r="55" spans="1:119" ht="14">
      <c r="A55" s="3">
        <f t="shared" ca="1" si="0"/>
        <v>24</v>
      </c>
      <c r="B55" s="3" t="str">
        <f ca="1">IFERROR(__xludf.DUMMYFUNCTION("""COMPUTED_VALUE"""),"us-MI")</f>
        <v>us-MI</v>
      </c>
      <c r="C55" s="3" t="str">
        <f ca="1">IFERROR(__xludf.DUMMYFUNCTION("""COMPUTED_VALUE"""),"Michigan")</f>
        <v>Michigan</v>
      </c>
      <c r="D55" s="5" t="str">
        <f ca="1">IFERROR(__xludf.DUMMYFUNCTION("""COMPUTED_VALUE"""),"E")</f>
        <v>E</v>
      </c>
      <c r="E55" s="5" t="str">
        <f ca="1">IFERROR(__xludf.DUMMYFUNCTION("""COMPUTED_VALUE"""),"E")</f>
        <v>E</v>
      </c>
      <c r="F55" s="5" t="str">
        <f ca="1">IFERROR(__xludf.DUMMYFUNCTION("""COMPUTED_VALUE"""),"E")</f>
        <v>E</v>
      </c>
      <c r="G55" s="5" t="str">
        <f ca="1">IFERROR(__xludf.DUMMYFUNCTION("""COMPUTED_VALUE"""),"E")</f>
        <v>E</v>
      </c>
      <c r="H55" s="5" t="str">
        <f ca="1">IFERROR(__xludf.DUMMYFUNCTION("""COMPUTED_VALUE"""),"E")</f>
        <v>E</v>
      </c>
      <c r="I55" s="5" t="str">
        <f ca="1">IFERROR(__xludf.DUMMYFUNCTION("""COMPUTED_VALUE"""),"E")</f>
        <v>E</v>
      </c>
      <c r="J55" s="5" t="str">
        <f ca="1">IFERROR(__xludf.DUMMYFUNCTION("""COMPUTED_VALUE"""),"E")</f>
        <v>E</v>
      </c>
      <c r="K55" s="5" t="str">
        <f ca="1">IFERROR(__xludf.DUMMYFUNCTION("""COMPUTED_VALUE"""),"E")</f>
        <v>E</v>
      </c>
      <c r="L55" s="5" t="str">
        <f ca="1">IFERROR(__xludf.DUMMYFUNCTION("""COMPUTED_VALUE"""),"E")</f>
        <v>E</v>
      </c>
      <c r="M55" s="5" t="str">
        <f ca="1">IFERROR(__xludf.DUMMYFUNCTION("""COMPUTED_VALUE"""),"E")</f>
        <v>E</v>
      </c>
      <c r="N55" s="5" t="str">
        <f ca="1">IFERROR(__xludf.DUMMYFUNCTION("""COMPUTED_VALUE"""),"E")</f>
        <v>E</v>
      </c>
      <c r="O55" s="5" t="str">
        <f ca="1">IFERROR(__xludf.DUMMYFUNCTION("""COMPUTED_VALUE"""),"E")</f>
        <v>E</v>
      </c>
      <c r="P55" s="5" t="str">
        <f ca="1">IFERROR(__xludf.DUMMYFUNCTION("""COMPUTED_VALUE"""),"E")</f>
        <v>E</v>
      </c>
      <c r="Q55" s="5" t="str">
        <f ca="1">IFERROR(__xludf.DUMMYFUNCTION("""COMPUTED_VALUE"""),"E")</f>
        <v>E</v>
      </c>
      <c r="R55" s="5" t="str">
        <f ca="1">IFERROR(__xludf.DUMMYFUNCTION("""COMPUTED_VALUE"""),"E")</f>
        <v>E</v>
      </c>
      <c r="S55" s="5" t="str">
        <f ca="1">IFERROR(__xludf.DUMMYFUNCTION("""COMPUTED_VALUE"""),"E")</f>
        <v>E</v>
      </c>
      <c r="T55" s="5" t="str">
        <f ca="1">IFERROR(__xludf.DUMMYFUNCTION("""COMPUTED_VALUE"""),"E")</f>
        <v>E</v>
      </c>
      <c r="U55" s="5" t="str">
        <f ca="1">IFERROR(__xludf.DUMMYFUNCTION("""COMPUTED_VALUE"""),"E")</f>
        <v>E</v>
      </c>
      <c r="V55" s="5" t="str">
        <f ca="1">IFERROR(__xludf.DUMMYFUNCTION("""COMPUTED_VALUE"""),"E")</f>
        <v>E</v>
      </c>
      <c r="W55" s="5" t="str">
        <f ca="1">IFERROR(__xludf.DUMMYFUNCTION("""COMPUTED_VALUE"""),"E")</f>
        <v>E</v>
      </c>
      <c r="X55" s="5" t="str">
        <f ca="1">IFERROR(__xludf.DUMMYFUNCTION("""COMPUTED_VALUE"""),"E")</f>
        <v>E</v>
      </c>
      <c r="Y55" s="5" t="str">
        <f ca="1">IFERROR(__xludf.DUMMYFUNCTION("""COMPUTED_VALUE"""),"E")</f>
        <v>E</v>
      </c>
      <c r="Z55" s="5" t="str">
        <f ca="1">IFERROR(__xludf.DUMMYFUNCTION("""COMPUTED_VALUE"""),"E")</f>
        <v>E</v>
      </c>
      <c r="AA55" s="5" t="str">
        <f ca="1">IFERROR(__xludf.DUMMYFUNCTION("""COMPUTED_VALUE"""),"E")</f>
        <v>E</v>
      </c>
      <c r="AB55" s="5" t="str">
        <f ca="1">IFERROR(__xludf.DUMMYFUNCTION("""COMPUTED_VALUE"""),"E")</f>
        <v>E</v>
      </c>
      <c r="AC55" s="5" t="str">
        <f ca="1">IFERROR(__xludf.DUMMYFUNCTION("""COMPUTED_VALUE"""),"E")</f>
        <v>E</v>
      </c>
      <c r="AD55" s="5" t="str">
        <f ca="1">IFERROR(__xludf.DUMMYFUNCTION("""COMPUTED_VALUE"""),"E")</f>
        <v>E</v>
      </c>
      <c r="AE55" s="5" t="str">
        <f ca="1">IFERROR(__xludf.DUMMYFUNCTION("""COMPUTED_VALUE"""),"T")</f>
        <v>T</v>
      </c>
      <c r="AF55" s="5" t="str">
        <f ca="1">IFERROR(__xludf.DUMMYFUNCTION("""COMPUTED_VALUE"""),"T")</f>
        <v>T</v>
      </c>
      <c r="AG55" s="5" t="str">
        <f ca="1">IFERROR(__xludf.DUMMYFUNCTION("""COMPUTED_VALUE"""),"T")</f>
        <v>T</v>
      </c>
      <c r="AH55" s="5" t="str">
        <f ca="1">IFERROR(__xludf.DUMMYFUNCTION("""COMPUTED_VALUE"""),"T")</f>
        <v>T</v>
      </c>
      <c r="AI55" s="5" t="str">
        <f ca="1">IFERROR(__xludf.DUMMYFUNCTION("""COMPUTED_VALUE"""),"E")</f>
        <v>E</v>
      </c>
      <c r="AJ55" s="5" t="str">
        <f ca="1">IFERROR(__xludf.DUMMYFUNCTION("""COMPUTED_VALUE"""),"E")</f>
        <v>E</v>
      </c>
      <c r="AK55" s="5" t="str">
        <f ca="1">IFERROR(__xludf.DUMMYFUNCTION("""COMPUTED_VALUE"""),"E")</f>
        <v>E</v>
      </c>
      <c r="AL55" s="5" t="str">
        <f ca="1">IFERROR(__xludf.DUMMYFUNCTION("""COMPUTED_VALUE"""),"E")</f>
        <v>E</v>
      </c>
      <c r="AM55" s="5" t="str">
        <f ca="1">IFERROR(__xludf.DUMMYFUNCTION("""COMPUTED_VALUE"""),"E")</f>
        <v>E</v>
      </c>
      <c r="AN55" s="5" t="str">
        <f ca="1">IFERROR(__xludf.DUMMYFUNCTION("""COMPUTED_VALUE"""),"E")</f>
        <v>E</v>
      </c>
      <c r="AO55" s="5" t="str">
        <f ca="1">IFERROR(__xludf.DUMMYFUNCTION("""COMPUTED_VALUE"""),"E")</f>
        <v>E</v>
      </c>
      <c r="AP55" s="5" t="str">
        <f ca="1">IFERROR(__xludf.DUMMYFUNCTION("""COMPUTED_VALUE"""),"E")</f>
        <v>E</v>
      </c>
      <c r="AQ55" s="5" t="str">
        <f ca="1">IFERROR(__xludf.DUMMYFUNCTION("""COMPUTED_VALUE"""),"E")</f>
        <v>E</v>
      </c>
      <c r="AR55" s="5" t="str">
        <f ca="1">IFERROR(__xludf.DUMMYFUNCTION("""COMPUTED_VALUE"""),"E")</f>
        <v>E</v>
      </c>
      <c r="AS55" s="5" t="str">
        <f ca="1">IFERROR(__xludf.DUMMYFUNCTION("""COMPUTED_VALUE"""),"E")</f>
        <v>E</v>
      </c>
      <c r="AT55" s="5" t="str">
        <f ca="1">IFERROR(__xludf.DUMMYFUNCTION("""COMPUTED_VALUE"""),"E")</f>
        <v>E</v>
      </c>
      <c r="AU55" s="5" t="str">
        <f ca="1">IFERROR(__xludf.DUMMYFUNCTION("""COMPUTED_VALUE"""),"E")</f>
        <v>E</v>
      </c>
      <c r="AV55" s="5" t="str">
        <f ca="1">IFERROR(__xludf.DUMMYFUNCTION("""COMPUTED_VALUE"""),"E")</f>
        <v>E</v>
      </c>
      <c r="AW55" s="5" t="str">
        <f ca="1">IFERROR(__xludf.DUMMYFUNCTION("""COMPUTED_VALUE"""),"E")</f>
        <v>E</v>
      </c>
      <c r="AX55" s="5" t="str">
        <f ca="1">IFERROR(__xludf.DUMMYFUNCTION("""COMPUTED_VALUE"""),"E")</f>
        <v>E</v>
      </c>
      <c r="AY55" s="5" t="str">
        <f ca="1">IFERROR(__xludf.DUMMYFUNCTION("""COMPUTED_VALUE"""),"E")</f>
        <v>E</v>
      </c>
      <c r="AZ55" s="5" t="str">
        <f ca="1">IFERROR(__xludf.DUMMYFUNCTION("""COMPUTED_VALUE"""),"E")</f>
        <v>E</v>
      </c>
      <c r="BA55" s="5" t="str">
        <f ca="1">IFERROR(__xludf.DUMMYFUNCTION("""COMPUTED_VALUE"""),"E")</f>
        <v>E</v>
      </c>
      <c r="BB55" s="5" t="str">
        <f ca="1">IFERROR(__xludf.DUMMYFUNCTION("""COMPUTED_VALUE"""),"E")</f>
        <v>E</v>
      </c>
      <c r="BC55" s="5" t="str">
        <f ca="1">IFERROR(__xludf.DUMMYFUNCTION("""COMPUTED_VALUE"""),"E")</f>
        <v>E</v>
      </c>
      <c r="BD55" s="5" t="str">
        <f ca="1">IFERROR(__xludf.DUMMYFUNCTION("""COMPUTED_VALUE"""),"E")</f>
        <v>E</v>
      </c>
      <c r="BE55" s="5" t="str">
        <f ca="1">IFERROR(__xludf.DUMMYFUNCTION("""COMPUTED_VALUE"""),"E")</f>
        <v>E</v>
      </c>
      <c r="BF55" s="5" t="str">
        <f ca="1">IFERROR(__xludf.DUMMYFUNCTION("""COMPUTED_VALUE"""),"E")</f>
        <v>E</v>
      </c>
      <c r="BG55" s="5" t="str">
        <f ca="1">IFERROR(__xludf.DUMMYFUNCTION("""COMPUTED_VALUE"""),"E")</f>
        <v>E</v>
      </c>
      <c r="BH55" s="5" t="str">
        <f ca="1">IFERROR(__xludf.DUMMYFUNCTION("""COMPUTED_VALUE"""),"E")</f>
        <v>E</v>
      </c>
      <c r="BI55" s="5" t="str">
        <f ca="1">IFERROR(__xludf.DUMMYFUNCTION("""COMPUTED_VALUE"""),"E")</f>
        <v>E</v>
      </c>
      <c r="BJ55" s="5" t="str">
        <f ca="1">IFERROR(__xludf.DUMMYFUNCTION("""COMPUTED_VALUE"""),"E")</f>
        <v>E</v>
      </c>
      <c r="BK55" s="5" t="str">
        <f ca="1">IFERROR(__xludf.DUMMYFUNCTION("""COMPUTED_VALUE"""),"E")</f>
        <v>E</v>
      </c>
      <c r="BL55" s="5" t="str">
        <f ca="1">IFERROR(__xludf.DUMMYFUNCTION("""COMPUTED_VALUE"""),"E")</f>
        <v>E</v>
      </c>
      <c r="BM55" s="5" t="str">
        <f ca="1">IFERROR(__xludf.DUMMYFUNCTION("""COMPUTED_VALUE"""),"E")</f>
        <v>E</v>
      </c>
      <c r="BN55" s="5" t="str">
        <f ca="1">IFERROR(__xludf.DUMMYFUNCTION("""COMPUTED_VALUE"""),"T")</f>
        <v>T</v>
      </c>
      <c r="BO55" s="5" t="str">
        <f ca="1">IFERROR(__xludf.DUMMYFUNCTION("""COMPUTED_VALUE"""),"T")</f>
        <v>T</v>
      </c>
      <c r="BP55" s="5" t="str">
        <f ca="1">IFERROR(__xludf.DUMMYFUNCTION("""COMPUTED_VALUE"""),"T")</f>
        <v>T</v>
      </c>
      <c r="BQ55" s="5" t="str">
        <f ca="1">IFERROR(__xludf.DUMMYFUNCTION("""COMPUTED_VALUE"""),"T")</f>
        <v>T</v>
      </c>
      <c r="BR55" s="5" t="str">
        <f ca="1">IFERROR(__xludf.DUMMYFUNCTION("""COMPUTED_VALUE"""),"E")</f>
        <v>E</v>
      </c>
      <c r="BS55" s="5" t="str">
        <f ca="1">IFERROR(__xludf.DUMMYFUNCTION("""COMPUTED_VALUE"""),"E")</f>
        <v>E</v>
      </c>
      <c r="BT55" s="5" t="str">
        <f ca="1">IFERROR(__xludf.DUMMYFUNCTION("""COMPUTED_VALUE"""),"E")</f>
        <v>E</v>
      </c>
      <c r="BU55" s="5" t="str">
        <f ca="1">IFERROR(__xludf.DUMMYFUNCTION("""COMPUTED_VALUE"""),"E")</f>
        <v>E</v>
      </c>
      <c r="BV55" s="5" t="str">
        <f ca="1">IFERROR(__xludf.DUMMYFUNCTION("""COMPUTED_VALUE"""),"E")</f>
        <v>E</v>
      </c>
      <c r="BW55" s="5" t="str">
        <f ca="1">IFERROR(__xludf.DUMMYFUNCTION("""COMPUTED_VALUE"""),"E")</f>
        <v>E</v>
      </c>
      <c r="BX55" s="5" t="str">
        <f ca="1">IFERROR(__xludf.DUMMYFUNCTION("""COMPUTED_VALUE"""),"E")</f>
        <v>E</v>
      </c>
      <c r="BY55" s="5" t="str">
        <f ca="1">IFERROR(__xludf.DUMMYFUNCTION("""COMPUTED_VALUE"""),"E")</f>
        <v>E</v>
      </c>
      <c r="BZ55" s="5" t="str">
        <f ca="1">IFERROR(__xludf.DUMMYFUNCTION("""COMPUTED_VALUE"""),"E")</f>
        <v>E</v>
      </c>
      <c r="CA55" s="5" t="str">
        <f ca="1">IFERROR(__xludf.DUMMYFUNCTION("""COMPUTED_VALUE"""),"E")</f>
        <v>E</v>
      </c>
      <c r="CB55" s="5" t="str">
        <f ca="1">IFERROR(__xludf.DUMMYFUNCTION("""COMPUTED_VALUE"""),"E")</f>
        <v>E</v>
      </c>
      <c r="CC55" s="5" t="str">
        <f ca="1">IFERROR(__xludf.DUMMYFUNCTION("""COMPUTED_VALUE"""),"E")</f>
        <v>E</v>
      </c>
      <c r="CD55" s="5" t="str">
        <f ca="1">IFERROR(__xludf.DUMMYFUNCTION("""COMPUTED_VALUE"""),"T")</f>
        <v>T</v>
      </c>
      <c r="CE55" s="5" t="str">
        <f ca="1">IFERROR(__xludf.DUMMYFUNCTION("""COMPUTED_VALUE"""),"T")</f>
        <v>T</v>
      </c>
      <c r="CF55" s="5" t="str">
        <f ca="1">IFERROR(__xludf.DUMMYFUNCTION("""COMPUTED_VALUE"""),"T")</f>
        <v>T</v>
      </c>
      <c r="CG55" s="5" t="str">
        <f ca="1">IFERROR(__xludf.DUMMYFUNCTION("""COMPUTED_VALUE"""),"T")</f>
        <v>T</v>
      </c>
      <c r="CH55" s="5" t="str">
        <f ca="1">IFERROR(__xludf.DUMMYFUNCTION("""COMPUTED_VALUE"""),"T")</f>
        <v>T</v>
      </c>
      <c r="CI55" s="5" t="str">
        <f ca="1">IFERROR(__xludf.DUMMYFUNCTION("""COMPUTED_VALUE"""),"T")</f>
        <v>T</v>
      </c>
      <c r="CJ55" s="5" t="str">
        <f ca="1">IFERROR(__xludf.DUMMYFUNCTION("""COMPUTED_VALUE"""),"T")</f>
        <v>T</v>
      </c>
      <c r="CK55" s="5" t="str">
        <f ca="1">IFERROR(__xludf.DUMMYFUNCTION("""COMPUTED_VALUE"""),"T")</f>
        <v>T</v>
      </c>
      <c r="CL55" s="5" t="str">
        <f ca="1">IFERROR(__xludf.DUMMYFUNCTION("""COMPUTED_VALUE"""),"T")</f>
        <v>T</v>
      </c>
      <c r="CM55" s="5" t="str">
        <f ca="1">IFERROR(__xludf.DUMMYFUNCTION("""COMPUTED_VALUE"""),"T")</f>
        <v>T</v>
      </c>
      <c r="CN55" s="5" t="str">
        <f ca="1">IFERROR(__xludf.DUMMYFUNCTION("""COMPUTED_VALUE"""),"T")</f>
        <v>T</v>
      </c>
      <c r="CO55" s="5" t="str">
        <f ca="1">IFERROR(__xludf.DUMMYFUNCTION("""COMPUTED_VALUE"""),"T")</f>
        <v>T</v>
      </c>
      <c r="CP55" s="5" t="str">
        <f ca="1">IFERROR(__xludf.DUMMYFUNCTION("""COMPUTED_VALUE"""),"T")</f>
        <v>T</v>
      </c>
      <c r="CQ55" s="5" t="str">
        <f ca="1">IFERROR(__xludf.DUMMYFUNCTION("""COMPUTED_VALUE"""),"T")</f>
        <v>T</v>
      </c>
      <c r="CR55" s="5" t="str">
        <f ca="1">IFERROR(__xludf.DUMMYFUNCTION("""COMPUTED_VALUE"""),"E")</f>
        <v>E</v>
      </c>
      <c r="CS55" s="5" t="str">
        <f ca="1">IFERROR(__xludf.DUMMYFUNCTION("""COMPUTED_VALUE"""),"E")</f>
        <v>E</v>
      </c>
      <c r="CT55" s="5" t="str">
        <f ca="1">IFERROR(__xludf.DUMMYFUNCTION("""COMPUTED_VALUE"""),"T")</f>
        <v>T</v>
      </c>
      <c r="CU55" s="5" t="str">
        <f ca="1">IFERROR(__xludf.DUMMYFUNCTION("""COMPUTED_VALUE"""),"T")</f>
        <v>T</v>
      </c>
      <c r="CV55" s="5" t="str">
        <f ca="1">IFERROR(__xludf.DUMMYFUNCTION("""COMPUTED_VALUE"""),"E")</f>
        <v>E</v>
      </c>
      <c r="CW55" s="5" t="str">
        <f ca="1">IFERROR(__xludf.DUMMYFUNCTION("""COMPUTED_VALUE"""),"E")</f>
        <v>E</v>
      </c>
      <c r="CX55" s="5" t="str">
        <f ca="1">IFERROR(__xludf.DUMMYFUNCTION("""COMPUTED_VALUE"""),"E")</f>
        <v>E</v>
      </c>
      <c r="CY55" s="5" t="str">
        <f ca="1">IFERROR(__xludf.DUMMYFUNCTION("""COMPUTED_VALUE"""),"E")</f>
        <v>E</v>
      </c>
      <c r="CZ55" s="5" t="str">
        <f ca="1">IFERROR(__xludf.DUMMYFUNCTION("""COMPUTED_VALUE"""),"T")</f>
        <v>T</v>
      </c>
      <c r="DA55" s="5" t="str">
        <f ca="1">IFERROR(__xludf.DUMMYFUNCTION("""COMPUTED_VALUE"""),"T")</f>
        <v>T</v>
      </c>
      <c r="DB55" s="5" t="str">
        <f ca="1">IFERROR(__xludf.DUMMYFUNCTION("""COMPUTED_VALUE"""),"T")</f>
        <v>T</v>
      </c>
      <c r="DC55" s="5" t="str">
        <f ca="1">IFERROR(__xludf.DUMMYFUNCTION("""COMPUTED_VALUE"""),"T")</f>
        <v>T</v>
      </c>
      <c r="DD55" s="5" t="str">
        <f ca="1">IFERROR(__xludf.DUMMYFUNCTION("""COMPUTED_VALUE"""),"T")</f>
        <v>T</v>
      </c>
      <c r="DE55" s="5" t="str">
        <f ca="1">IFERROR(__xludf.DUMMYFUNCTION("""COMPUTED_VALUE"""),"T")</f>
        <v>T</v>
      </c>
      <c r="DF55" s="5"/>
      <c r="DG55" s="5"/>
      <c r="DH55" s="5"/>
      <c r="DI55" s="5"/>
      <c r="DJ55" s="5"/>
      <c r="DK55" s="5"/>
      <c r="DL55" s="5"/>
      <c r="DM55" s="5"/>
      <c r="DN55" s="5"/>
      <c r="DO55" s="5"/>
    </row>
    <row r="56" spans="1:119" ht="14">
      <c r="A56" s="3">
        <f t="shared" ca="1" si="0"/>
        <v>25</v>
      </c>
      <c r="B56" s="3" t="str">
        <f ca="1">IFERROR(__xludf.DUMMYFUNCTION("""COMPUTED_VALUE"""),"us-MN")</f>
        <v>us-MN</v>
      </c>
      <c r="C56" s="3" t="str">
        <f ca="1">IFERROR(__xludf.DUMMYFUNCTION("""COMPUTED_VALUE"""),"Minnesota")</f>
        <v>Minnesota</v>
      </c>
      <c r="D56" s="5" t="str">
        <f ca="1">IFERROR(__xludf.DUMMYFUNCTION("""COMPUTED_VALUE"""),"E")</f>
        <v>E</v>
      </c>
      <c r="E56" s="5" t="str">
        <f ca="1">IFERROR(__xludf.DUMMYFUNCTION("""COMPUTED_VALUE"""),"E")</f>
        <v>E</v>
      </c>
      <c r="F56" s="5" t="str">
        <f ca="1">IFERROR(__xludf.DUMMYFUNCTION("""COMPUTED_VALUE"""),"E")</f>
        <v>E</v>
      </c>
      <c r="G56" s="5" t="str">
        <f ca="1">IFERROR(__xludf.DUMMYFUNCTION("""COMPUTED_VALUE"""),"E")</f>
        <v>E</v>
      </c>
      <c r="H56" s="5" t="str">
        <f ca="1">IFERROR(__xludf.DUMMYFUNCTION("""COMPUTED_VALUE"""),"E")</f>
        <v>E</v>
      </c>
      <c r="I56" s="5" t="str">
        <f ca="1">IFERROR(__xludf.DUMMYFUNCTION("""COMPUTED_VALUE"""),"E")</f>
        <v>E</v>
      </c>
      <c r="J56" s="5" t="str">
        <f ca="1">IFERROR(__xludf.DUMMYFUNCTION("""COMPUTED_VALUE"""),"E")</f>
        <v>E</v>
      </c>
      <c r="K56" s="5" t="str">
        <f ca="1">IFERROR(__xludf.DUMMYFUNCTION("""COMPUTED_VALUE"""),"E")</f>
        <v>E</v>
      </c>
      <c r="L56" s="5" t="str">
        <f ca="1">IFERROR(__xludf.DUMMYFUNCTION("""COMPUTED_VALUE"""),"E")</f>
        <v>E</v>
      </c>
      <c r="M56" s="5" t="str">
        <f ca="1">IFERROR(__xludf.DUMMYFUNCTION("""COMPUTED_VALUE"""),"E")</f>
        <v>E</v>
      </c>
      <c r="N56" s="5" t="str">
        <f ca="1">IFERROR(__xludf.DUMMYFUNCTION("""COMPUTED_VALUE"""),"T")</f>
        <v>T</v>
      </c>
      <c r="O56" s="5" t="str">
        <f ca="1">IFERROR(__xludf.DUMMYFUNCTION("""COMPUTED_VALUE"""),"T")</f>
        <v>T</v>
      </c>
      <c r="P56" s="5" t="str">
        <f ca="1">IFERROR(__xludf.DUMMYFUNCTION("""COMPUTED_VALUE"""),"T")</f>
        <v>T</v>
      </c>
      <c r="Q56" s="5" t="str">
        <f ca="1">IFERROR(__xludf.DUMMYFUNCTION("""COMPUTED_VALUE"""),"T")</f>
        <v>T</v>
      </c>
      <c r="R56" s="5" t="str">
        <f ca="1">IFERROR(__xludf.DUMMYFUNCTION("""COMPUTED_VALUE"""),"E")</f>
        <v>E</v>
      </c>
      <c r="S56" s="5" t="str">
        <f ca="1">IFERROR(__xludf.DUMMYFUNCTION("""COMPUTED_VALUE"""),"E")</f>
        <v>E</v>
      </c>
      <c r="T56" s="5" t="str">
        <f ca="1">IFERROR(__xludf.DUMMYFUNCTION("""COMPUTED_VALUE"""),"E")</f>
        <v>E</v>
      </c>
      <c r="U56" s="5" t="str">
        <f ca="1">IFERROR(__xludf.DUMMYFUNCTION("""COMPUTED_VALUE"""),"E")</f>
        <v>E</v>
      </c>
      <c r="V56" s="5" t="str">
        <f ca="1">IFERROR(__xludf.DUMMYFUNCTION("""COMPUTED_VALUE"""),"E")</f>
        <v>E</v>
      </c>
      <c r="W56" s="5" t="str">
        <f ca="1">IFERROR(__xludf.DUMMYFUNCTION("""COMPUTED_VALUE"""),"E")</f>
        <v>E</v>
      </c>
      <c r="X56" s="5" t="str">
        <f ca="1">IFERROR(__xludf.DUMMYFUNCTION("""COMPUTED_VALUE"""),"E")</f>
        <v>E</v>
      </c>
      <c r="Y56" s="5" t="str">
        <f ca="1">IFERROR(__xludf.DUMMYFUNCTION("""COMPUTED_VALUE"""),"E")</f>
        <v>E</v>
      </c>
      <c r="Z56" s="5" t="str">
        <f ca="1">IFERROR(__xludf.DUMMYFUNCTION("""COMPUTED_VALUE"""),"E")</f>
        <v>E</v>
      </c>
      <c r="AA56" s="5" t="str">
        <f ca="1">IFERROR(__xludf.DUMMYFUNCTION("""COMPUTED_VALUE"""),"E")</f>
        <v>E</v>
      </c>
      <c r="AB56" s="5" t="str">
        <f ca="1">IFERROR(__xludf.DUMMYFUNCTION("""COMPUTED_VALUE"""),"T")</f>
        <v>T</v>
      </c>
      <c r="AC56" s="5" t="str">
        <f ca="1">IFERROR(__xludf.DUMMYFUNCTION("""COMPUTED_VALUE"""),"T")</f>
        <v>T</v>
      </c>
      <c r="AD56" s="5" t="str">
        <f ca="1">IFERROR(__xludf.DUMMYFUNCTION("""COMPUTED_VALUE"""),"E")</f>
        <v>E</v>
      </c>
      <c r="AE56" s="5" t="str">
        <f ca="1">IFERROR(__xludf.DUMMYFUNCTION("""COMPUTED_VALUE"""),"T")</f>
        <v>T</v>
      </c>
      <c r="AF56" s="5" t="str">
        <f ca="1">IFERROR(__xludf.DUMMYFUNCTION("""COMPUTED_VALUE"""),"T")</f>
        <v>T</v>
      </c>
      <c r="AG56" s="5" t="str">
        <f ca="1">IFERROR(__xludf.DUMMYFUNCTION("""COMPUTED_VALUE"""),"T")</f>
        <v>T</v>
      </c>
      <c r="AH56" s="5" t="str">
        <f ca="1">IFERROR(__xludf.DUMMYFUNCTION("""COMPUTED_VALUE"""),"T")</f>
        <v>T</v>
      </c>
      <c r="AI56" s="5" t="str">
        <f ca="1">IFERROR(__xludf.DUMMYFUNCTION("""COMPUTED_VALUE"""),"T")</f>
        <v>T</v>
      </c>
      <c r="AJ56" s="5" t="str">
        <f ca="1">IFERROR(__xludf.DUMMYFUNCTION("""COMPUTED_VALUE"""),"T")</f>
        <v>T</v>
      </c>
      <c r="AK56" s="5" t="str">
        <f ca="1">IFERROR(__xludf.DUMMYFUNCTION("""COMPUTED_VALUE"""),"T")</f>
        <v>T</v>
      </c>
      <c r="AL56" s="5" t="str">
        <f ca="1">IFERROR(__xludf.DUMMYFUNCTION("""COMPUTED_VALUE"""),"T")</f>
        <v>T</v>
      </c>
      <c r="AM56" s="5" t="str">
        <f ca="1">IFERROR(__xludf.DUMMYFUNCTION("""COMPUTED_VALUE"""),"E")</f>
        <v>E</v>
      </c>
      <c r="AN56" s="5" t="str">
        <f ca="1">IFERROR(__xludf.DUMMYFUNCTION("""COMPUTED_VALUE"""),"E")</f>
        <v>E</v>
      </c>
      <c r="AO56" s="5" t="str">
        <f ca="1">IFERROR(__xludf.DUMMYFUNCTION("""COMPUTED_VALUE"""),"E")</f>
        <v>E</v>
      </c>
      <c r="AP56" s="5" t="str">
        <f ca="1">IFERROR(__xludf.DUMMYFUNCTION("""COMPUTED_VALUE"""),"E")</f>
        <v>E</v>
      </c>
      <c r="AQ56" s="5" t="str">
        <f ca="1">IFERROR(__xludf.DUMMYFUNCTION("""COMPUTED_VALUE"""),"T")</f>
        <v>T</v>
      </c>
      <c r="AR56" s="5" t="str">
        <f ca="1">IFERROR(__xludf.DUMMYFUNCTION("""COMPUTED_VALUE"""),"T")</f>
        <v>T</v>
      </c>
      <c r="AS56" s="5" t="str">
        <f ca="1">IFERROR(__xludf.DUMMYFUNCTION("""COMPUTED_VALUE"""),"T")</f>
        <v>T</v>
      </c>
      <c r="AT56" s="5" t="str">
        <f ca="1">IFERROR(__xludf.DUMMYFUNCTION("""COMPUTED_VALUE"""),"T")</f>
        <v>T</v>
      </c>
      <c r="AU56" s="5" t="str">
        <f ca="1">IFERROR(__xludf.DUMMYFUNCTION("""COMPUTED_VALUE"""),"T")</f>
        <v>T</v>
      </c>
      <c r="AV56" s="5" t="str">
        <f ca="1">IFERROR(__xludf.DUMMYFUNCTION("""COMPUTED_VALUE"""),"T")</f>
        <v>T</v>
      </c>
      <c r="AW56" s="5" t="str">
        <f ca="1">IFERROR(__xludf.DUMMYFUNCTION("""COMPUTED_VALUE"""),"T")</f>
        <v>T</v>
      </c>
      <c r="AX56" s="5" t="str">
        <f ca="1">IFERROR(__xludf.DUMMYFUNCTION("""COMPUTED_VALUE"""),"T")</f>
        <v>T</v>
      </c>
      <c r="AY56" s="5" t="str">
        <f ca="1">IFERROR(__xludf.DUMMYFUNCTION("""COMPUTED_VALUE"""),"T")</f>
        <v>T</v>
      </c>
      <c r="AZ56" s="5" t="str">
        <f ca="1">IFERROR(__xludf.DUMMYFUNCTION("""COMPUTED_VALUE"""),"T")</f>
        <v>T</v>
      </c>
      <c r="BA56" s="5" t="str">
        <f ca="1">IFERROR(__xludf.DUMMYFUNCTION("""COMPUTED_VALUE"""),"T")</f>
        <v>T</v>
      </c>
      <c r="BB56" s="5" t="str">
        <f ca="1">IFERROR(__xludf.DUMMYFUNCTION("""COMPUTED_VALUE"""),"T")</f>
        <v>T</v>
      </c>
      <c r="BC56" s="5" t="str">
        <f ca="1">IFERROR(__xludf.DUMMYFUNCTION("""COMPUTED_VALUE"""),"T")</f>
        <v>T</v>
      </c>
      <c r="BD56" s="5" t="str">
        <f ca="1">IFERROR(__xludf.DUMMYFUNCTION("""COMPUTED_VALUE"""),"T")</f>
        <v>T</v>
      </c>
      <c r="BE56" s="5" t="str">
        <f ca="1">IFERROR(__xludf.DUMMYFUNCTION("""COMPUTED_VALUE"""),"E")</f>
        <v>E</v>
      </c>
      <c r="BF56" s="5" t="str">
        <f ca="1">IFERROR(__xludf.DUMMYFUNCTION("""COMPUTED_VALUE"""),"E")</f>
        <v>E</v>
      </c>
      <c r="BG56" s="5" t="str">
        <f ca="1">IFERROR(__xludf.DUMMYFUNCTION("""COMPUTED_VALUE"""),"E")</f>
        <v>E</v>
      </c>
      <c r="BH56" s="5" t="str">
        <f ca="1">IFERROR(__xludf.DUMMYFUNCTION("""COMPUTED_VALUE"""),"E")</f>
        <v>E</v>
      </c>
      <c r="BI56" s="5" t="str">
        <f ca="1">IFERROR(__xludf.DUMMYFUNCTION("""COMPUTED_VALUE"""),"E")</f>
        <v>E</v>
      </c>
      <c r="BJ56" s="5" t="str">
        <f ca="1">IFERROR(__xludf.DUMMYFUNCTION("""COMPUTED_VALUE"""),"E")</f>
        <v>E</v>
      </c>
      <c r="BK56" s="5" t="str">
        <f ca="1">IFERROR(__xludf.DUMMYFUNCTION("""COMPUTED_VALUE"""),"E")</f>
        <v>E</v>
      </c>
      <c r="BL56" s="5" t="str">
        <f ca="1">IFERROR(__xludf.DUMMYFUNCTION("""COMPUTED_VALUE"""),"E")</f>
        <v>E</v>
      </c>
      <c r="BM56" s="5" t="str">
        <f ca="1">IFERROR(__xludf.DUMMYFUNCTION("""COMPUTED_VALUE"""),"E")</f>
        <v>E</v>
      </c>
      <c r="BN56" s="5" t="str">
        <f ca="1">IFERROR(__xludf.DUMMYFUNCTION("""COMPUTED_VALUE"""),"E")</f>
        <v>E</v>
      </c>
      <c r="BO56" s="5" t="str">
        <f ca="1">IFERROR(__xludf.DUMMYFUNCTION("""COMPUTED_VALUE"""),"E")</f>
        <v>E</v>
      </c>
      <c r="BP56" s="5" t="str">
        <f ca="1">IFERROR(__xludf.DUMMYFUNCTION("""COMPUTED_VALUE"""),"T")</f>
        <v>T</v>
      </c>
      <c r="BQ56" s="5" t="str">
        <f ca="1">IFERROR(__xludf.DUMMYFUNCTION("""COMPUTED_VALUE"""),"T")</f>
        <v>T</v>
      </c>
      <c r="BR56" s="5" t="str">
        <f ca="1">IFERROR(__xludf.DUMMYFUNCTION("""COMPUTED_VALUE"""),"T")</f>
        <v>T</v>
      </c>
      <c r="BS56" s="5" t="str">
        <f ca="1">IFERROR(__xludf.DUMMYFUNCTION("""COMPUTED_VALUE"""),"T")</f>
        <v>T</v>
      </c>
      <c r="BT56" s="5" t="str">
        <f ca="1">IFERROR(__xludf.DUMMYFUNCTION("""COMPUTED_VALUE"""),"T")</f>
        <v>T</v>
      </c>
      <c r="BU56" s="5" t="str">
        <f ca="1">IFERROR(__xludf.DUMMYFUNCTION("""COMPUTED_VALUE"""),"T")</f>
        <v>T</v>
      </c>
      <c r="BV56" s="5" t="str">
        <f ca="1">IFERROR(__xludf.DUMMYFUNCTION("""COMPUTED_VALUE"""),"T")</f>
        <v>T</v>
      </c>
      <c r="BW56" s="5" t="str">
        <f ca="1">IFERROR(__xludf.DUMMYFUNCTION("""COMPUTED_VALUE"""),"T")</f>
        <v>T</v>
      </c>
      <c r="BX56" s="5" t="str">
        <f ca="1">IFERROR(__xludf.DUMMYFUNCTION("""COMPUTED_VALUE"""),"T")</f>
        <v>T</v>
      </c>
      <c r="BY56" s="5" t="str">
        <f ca="1">IFERROR(__xludf.DUMMYFUNCTION("""COMPUTED_VALUE"""),"T")</f>
        <v>T</v>
      </c>
      <c r="BZ56" s="5" t="str">
        <f ca="1">IFERROR(__xludf.DUMMYFUNCTION("""COMPUTED_VALUE"""),"T")</f>
        <v>T</v>
      </c>
      <c r="CA56" s="5" t="str">
        <f ca="1">IFERROR(__xludf.DUMMYFUNCTION("""COMPUTED_VALUE"""),"T")</f>
        <v>T</v>
      </c>
      <c r="CB56" s="5" t="str">
        <f ca="1">IFERROR(__xludf.DUMMYFUNCTION("""COMPUTED_VALUE"""),"T")</f>
        <v>T</v>
      </c>
      <c r="CC56" s="5" t="str">
        <f ca="1">IFERROR(__xludf.DUMMYFUNCTION("""COMPUTED_VALUE"""),"T")</f>
        <v>T</v>
      </c>
      <c r="CD56" s="5" t="str">
        <f ca="1">IFERROR(__xludf.DUMMYFUNCTION("""COMPUTED_VALUE"""),"T")</f>
        <v>T</v>
      </c>
      <c r="CE56" s="5" t="str">
        <f ca="1">IFERROR(__xludf.DUMMYFUNCTION("""COMPUTED_VALUE"""),"T")</f>
        <v>T</v>
      </c>
      <c r="CF56" s="5" t="str">
        <f ca="1">IFERROR(__xludf.DUMMYFUNCTION("""COMPUTED_VALUE"""),"T")</f>
        <v>T</v>
      </c>
      <c r="CG56" s="5" t="str">
        <f ca="1">IFERROR(__xludf.DUMMYFUNCTION("""COMPUTED_VALUE"""),"T")</f>
        <v>T</v>
      </c>
      <c r="CH56" s="5" t="str">
        <f ca="1">IFERROR(__xludf.DUMMYFUNCTION("""COMPUTED_VALUE"""),"T")</f>
        <v>T</v>
      </c>
      <c r="CI56" s="5" t="str">
        <f ca="1">IFERROR(__xludf.DUMMYFUNCTION("""COMPUTED_VALUE"""),"T")</f>
        <v>T</v>
      </c>
      <c r="CJ56" s="5" t="str">
        <f ca="1">IFERROR(__xludf.DUMMYFUNCTION("""COMPUTED_VALUE"""),"T")</f>
        <v>T</v>
      </c>
      <c r="CK56" s="5" t="str">
        <f ca="1">IFERROR(__xludf.DUMMYFUNCTION("""COMPUTED_VALUE"""),"T")</f>
        <v>T</v>
      </c>
      <c r="CL56" s="5" t="str">
        <f ca="1">IFERROR(__xludf.DUMMYFUNCTION("""COMPUTED_VALUE"""),"T")</f>
        <v>T</v>
      </c>
      <c r="CM56" s="5" t="str">
        <f ca="1">IFERROR(__xludf.DUMMYFUNCTION("""COMPUTED_VALUE"""),"T")</f>
        <v>T</v>
      </c>
      <c r="CN56" s="5" t="str">
        <f ca="1">IFERROR(__xludf.DUMMYFUNCTION("""COMPUTED_VALUE"""),"T")</f>
        <v>T</v>
      </c>
      <c r="CO56" s="5" t="str">
        <f ca="1">IFERROR(__xludf.DUMMYFUNCTION("""COMPUTED_VALUE"""),"T")</f>
        <v>T</v>
      </c>
      <c r="CP56" s="5" t="str">
        <f ca="1">IFERROR(__xludf.DUMMYFUNCTION("""COMPUTED_VALUE"""),"T")</f>
        <v>T</v>
      </c>
      <c r="CQ56" s="5" t="str">
        <f ca="1">IFERROR(__xludf.DUMMYFUNCTION("""COMPUTED_VALUE"""),"T")</f>
        <v>T</v>
      </c>
      <c r="CR56" s="5" t="str">
        <f ca="1">IFERROR(__xludf.DUMMYFUNCTION("""COMPUTED_VALUE"""),"E")</f>
        <v>E</v>
      </c>
      <c r="CS56" s="5" t="str">
        <f ca="1">IFERROR(__xludf.DUMMYFUNCTION("""COMPUTED_VALUE"""),"E")</f>
        <v>E</v>
      </c>
      <c r="CT56" s="5" t="str">
        <f ca="1">IFERROR(__xludf.DUMMYFUNCTION("""COMPUTED_VALUE"""),"T")</f>
        <v>T</v>
      </c>
      <c r="CU56" s="5" t="str">
        <f ca="1">IFERROR(__xludf.DUMMYFUNCTION("""COMPUTED_VALUE"""),"T")</f>
        <v>T</v>
      </c>
      <c r="CV56" s="5" t="str">
        <f ca="1">IFERROR(__xludf.DUMMYFUNCTION("""COMPUTED_VALUE"""),"E")</f>
        <v>E</v>
      </c>
      <c r="CW56" s="5" t="str">
        <f ca="1">IFERROR(__xludf.DUMMYFUNCTION("""COMPUTED_VALUE"""),"E")</f>
        <v>E</v>
      </c>
      <c r="CX56" s="5" t="str">
        <f ca="1">IFERROR(__xludf.DUMMYFUNCTION("""COMPUTED_VALUE"""),"E")</f>
        <v>E</v>
      </c>
      <c r="CY56" s="5" t="str">
        <f ca="1">IFERROR(__xludf.DUMMYFUNCTION("""COMPUTED_VALUE"""),"E")</f>
        <v>E</v>
      </c>
      <c r="CZ56" s="5" t="str">
        <f ca="1">IFERROR(__xludf.DUMMYFUNCTION("""COMPUTED_VALUE"""),"T")</f>
        <v>T</v>
      </c>
      <c r="DA56" s="5" t="str">
        <f ca="1">IFERROR(__xludf.DUMMYFUNCTION("""COMPUTED_VALUE"""),"T")</f>
        <v>T</v>
      </c>
      <c r="DB56" s="5" t="str">
        <f ca="1">IFERROR(__xludf.DUMMYFUNCTION("""COMPUTED_VALUE"""),"T")</f>
        <v>T</v>
      </c>
      <c r="DC56" s="5" t="str">
        <f ca="1">IFERROR(__xludf.DUMMYFUNCTION("""COMPUTED_VALUE"""),"T")</f>
        <v>T</v>
      </c>
      <c r="DD56" s="5" t="str">
        <f ca="1">IFERROR(__xludf.DUMMYFUNCTION("""COMPUTED_VALUE"""),"T")</f>
        <v>T</v>
      </c>
      <c r="DE56" s="5" t="str">
        <f ca="1">IFERROR(__xludf.DUMMYFUNCTION("""COMPUTED_VALUE"""),"T")</f>
        <v>T</v>
      </c>
      <c r="DF56" s="5"/>
      <c r="DG56" s="5"/>
      <c r="DH56" s="5"/>
      <c r="DI56" s="5"/>
      <c r="DJ56" s="5"/>
      <c r="DK56" s="5"/>
      <c r="DL56" s="5"/>
      <c r="DM56" s="5"/>
      <c r="DN56" s="5"/>
      <c r="DO56" s="5"/>
    </row>
    <row r="57" spans="1:119" ht="14">
      <c r="A57" s="3">
        <f t="shared" ca="1" si="0"/>
        <v>26</v>
      </c>
      <c r="B57" s="3" t="str">
        <f ca="1">IFERROR(__xludf.DUMMYFUNCTION("""COMPUTED_VALUE"""),"us-MO")</f>
        <v>us-MO</v>
      </c>
      <c r="C57" s="3" t="str">
        <f ca="1">IFERROR(__xludf.DUMMYFUNCTION("""COMPUTED_VALUE"""),"Missouri")</f>
        <v>Missouri</v>
      </c>
      <c r="D57" s="5" t="str">
        <f ca="1">IFERROR(__xludf.DUMMYFUNCTION("""COMPUTED_VALUE"""),"E")</f>
        <v>E</v>
      </c>
      <c r="E57" s="5" t="str">
        <f ca="1">IFERROR(__xludf.DUMMYFUNCTION("""COMPUTED_VALUE"""),"E")</f>
        <v>E</v>
      </c>
      <c r="F57" s="5" t="str">
        <f ca="1">IFERROR(__xludf.DUMMYFUNCTION("""COMPUTED_VALUE"""),"E")</f>
        <v>E</v>
      </c>
      <c r="G57" s="5" t="str">
        <f ca="1">IFERROR(__xludf.DUMMYFUNCTION("""COMPUTED_VALUE"""),"E")</f>
        <v>E</v>
      </c>
      <c r="H57" s="5" t="str">
        <f ca="1">IFERROR(__xludf.DUMMYFUNCTION("""COMPUTED_VALUE"""),"E")</f>
        <v>E</v>
      </c>
      <c r="I57" s="5" t="str">
        <f ca="1">IFERROR(__xludf.DUMMYFUNCTION("""COMPUTED_VALUE"""),"E")</f>
        <v>E</v>
      </c>
      <c r="J57" s="5" t="str">
        <f ca="1">IFERROR(__xludf.DUMMYFUNCTION("""COMPUTED_VALUE"""),"E")</f>
        <v>E</v>
      </c>
      <c r="K57" s="5" t="str">
        <f ca="1">IFERROR(__xludf.DUMMYFUNCTION("""COMPUTED_VALUE"""),"E")</f>
        <v>E</v>
      </c>
      <c r="L57" s="5" t="str">
        <f ca="1">IFERROR(__xludf.DUMMYFUNCTION("""COMPUTED_VALUE"""),"E")</f>
        <v>E</v>
      </c>
      <c r="M57" s="5" t="str">
        <f ca="1">IFERROR(__xludf.DUMMYFUNCTION("""COMPUTED_VALUE"""),"E")</f>
        <v>E</v>
      </c>
      <c r="N57" s="5" t="str">
        <f ca="1">IFERROR(__xludf.DUMMYFUNCTION("""COMPUTED_VALUE"""),"E")</f>
        <v>E</v>
      </c>
      <c r="O57" s="5" t="str">
        <f ca="1">IFERROR(__xludf.DUMMYFUNCTION("""COMPUTED_VALUE"""),"E")</f>
        <v>E</v>
      </c>
      <c r="P57" s="5" t="str">
        <f ca="1">IFERROR(__xludf.DUMMYFUNCTION("""COMPUTED_VALUE"""),"E")</f>
        <v>E</v>
      </c>
      <c r="Q57" s="5" t="str">
        <f ca="1">IFERROR(__xludf.DUMMYFUNCTION("""COMPUTED_VALUE"""),"E")</f>
        <v>E</v>
      </c>
      <c r="R57" s="5" t="str">
        <f ca="1">IFERROR(__xludf.DUMMYFUNCTION("""COMPUTED_VALUE"""),"E")</f>
        <v>E</v>
      </c>
      <c r="S57" s="5" t="str">
        <f ca="1">IFERROR(__xludf.DUMMYFUNCTION("""COMPUTED_VALUE"""),"E")</f>
        <v>E</v>
      </c>
      <c r="T57" s="5" t="str">
        <f ca="1">IFERROR(__xludf.DUMMYFUNCTION("""COMPUTED_VALUE"""),"E")</f>
        <v>E</v>
      </c>
      <c r="U57" s="5" t="str">
        <f ca="1">IFERROR(__xludf.DUMMYFUNCTION("""COMPUTED_VALUE"""),"E")</f>
        <v>E</v>
      </c>
      <c r="V57" s="5" t="str">
        <f ca="1">IFERROR(__xludf.DUMMYFUNCTION("""COMPUTED_VALUE"""),"E")</f>
        <v>E</v>
      </c>
      <c r="W57" s="5" t="str">
        <f ca="1">IFERROR(__xludf.DUMMYFUNCTION("""COMPUTED_VALUE"""),"E")</f>
        <v>E</v>
      </c>
      <c r="X57" s="5" t="str">
        <f ca="1">IFERROR(__xludf.DUMMYFUNCTION("""COMPUTED_VALUE"""),"E")</f>
        <v>E</v>
      </c>
      <c r="Y57" s="5" t="str">
        <f ca="1">IFERROR(__xludf.DUMMYFUNCTION("""COMPUTED_VALUE"""),"E")</f>
        <v>E</v>
      </c>
      <c r="Z57" s="5" t="str">
        <f ca="1">IFERROR(__xludf.DUMMYFUNCTION("""COMPUTED_VALUE"""),"E")</f>
        <v>E</v>
      </c>
      <c r="AA57" s="5" t="str">
        <f ca="1">IFERROR(__xludf.DUMMYFUNCTION("""COMPUTED_VALUE"""),"E")</f>
        <v>E</v>
      </c>
      <c r="AB57" s="5" t="str">
        <f ca="1">IFERROR(__xludf.DUMMYFUNCTION("""COMPUTED_VALUE"""),"E")</f>
        <v>E</v>
      </c>
      <c r="AC57" s="5" t="str">
        <f ca="1">IFERROR(__xludf.DUMMYFUNCTION("""COMPUTED_VALUE"""),"E")</f>
        <v>E</v>
      </c>
      <c r="AD57" s="5" t="str">
        <f ca="1">IFERROR(__xludf.DUMMYFUNCTION("""COMPUTED_VALUE"""),"E")</f>
        <v>E</v>
      </c>
      <c r="AE57" s="5" t="str">
        <f ca="1">IFERROR(__xludf.DUMMYFUNCTION("""COMPUTED_VALUE"""),"E")</f>
        <v>E</v>
      </c>
      <c r="AF57" s="5" t="str">
        <f ca="1">IFERROR(__xludf.DUMMYFUNCTION("""COMPUTED_VALUE"""),"E")</f>
        <v>E</v>
      </c>
      <c r="AG57" s="5" t="str">
        <f ca="1">IFERROR(__xludf.DUMMYFUNCTION("""COMPUTED_VALUE"""),"E")</f>
        <v>E</v>
      </c>
      <c r="AH57" s="5" t="str">
        <f ca="1">IFERROR(__xludf.DUMMYFUNCTION("""COMPUTED_VALUE"""),"E")</f>
        <v>E</v>
      </c>
      <c r="AI57" s="5" t="str">
        <f ca="1">IFERROR(__xludf.DUMMYFUNCTION("""COMPUTED_VALUE"""),"E")</f>
        <v>E</v>
      </c>
      <c r="AJ57" s="5" t="str">
        <f ca="1">IFERROR(__xludf.DUMMYFUNCTION("""COMPUTED_VALUE"""),"E")</f>
        <v>E</v>
      </c>
      <c r="AK57" s="5" t="str">
        <f ca="1">IFERROR(__xludf.DUMMYFUNCTION("""COMPUTED_VALUE"""),"E")</f>
        <v>E</v>
      </c>
      <c r="AL57" s="5" t="str">
        <f ca="1">IFERROR(__xludf.DUMMYFUNCTION("""COMPUTED_VALUE"""),"E")</f>
        <v>E</v>
      </c>
      <c r="AM57" s="5" t="str">
        <f ca="1">IFERROR(__xludf.DUMMYFUNCTION("""COMPUTED_VALUE"""),"E")</f>
        <v>E</v>
      </c>
      <c r="AN57" s="5" t="str">
        <f ca="1">IFERROR(__xludf.DUMMYFUNCTION("""COMPUTED_VALUE"""),"E")</f>
        <v>E</v>
      </c>
      <c r="AO57" s="5" t="str">
        <f ca="1">IFERROR(__xludf.DUMMYFUNCTION("""COMPUTED_VALUE"""),"E")</f>
        <v>E</v>
      </c>
      <c r="AP57" s="5" t="str">
        <f ca="1">IFERROR(__xludf.DUMMYFUNCTION("""COMPUTED_VALUE"""),"E")</f>
        <v>E</v>
      </c>
      <c r="AQ57" s="5" t="str">
        <f ca="1">IFERROR(__xludf.DUMMYFUNCTION("""COMPUTED_VALUE"""),"E")</f>
        <v>E</v>
      </c>
      <c r="AR57" s="5" t="str">
        <f ca="1">IFERROR(__xludf.DUMMYFUNCTION("""COMPUTED_VALUE"""),"E")</f>
        <v>E</v>
      </c>
      <c r="AS57" s="5" t="str">
        <f ca="1">IFERROR(__xludf.DUMMYFUNCTION("""COMPUTED_VALUE"""),"E")</f>
        <v>E</v>
      </c>
      <c r="AT57" s="5" t="str">
        <f ca="1">IFERROR(__xludf.DUMMYFUNCTION("""COMPUTED_VALUE"""),"E")</f>
        <v>E</v>
      </c>
      <c r="AU57" s="5" t="str">
        <f ca="1">IFERROR(__xludf.DUMMYFUNCTION("""COMPUTED_VALUE"""),"E")</f>
        <v>E</v>
      </c>
      <c r="AV57" s="5" t="str">
        <f ca="1">IFERROR(__xludf.DUMMYFUNCTION("""COMPUTED_VALUE"""),"E")</f>
        <v>E</v>
      </c>
      <c r="AW57" s="5" t="str">
        <f ca="1">IFERROR(__xludf.DUMMYFUNCTION("""COMPUTED_VALUE"""),"E")</f>
        <v>E</v>
      </c>
      <c r="AX57" s="5" t="str">
        <f ca="1">IFERROR(__xludf.DUMMYFUNCTION("""COMPUTED_VALUE"""),"E")</f>
        <v>E</v>
      </c>
      <c r="AY57" s="5" t="str">
        <f ca="1">IFERROR(__xludf.DUMMYFUNCTION("""COMPUTED_VALUE"""),"E")</f>
        <v>E</v>
      </c>
      <c r="AZ57" s="5" t="str">
        <f ca="1">IFERROR(__xludf.DUMMYFUNCTION("""COMPUTED_VALUE"""),"E")</f>
        <v>E</v>
      </c>
      <c r="BA57" s="5" t="str">
        <f ca="1">IFERROR(__xludf.DUMMYFUNCTION("""COMPUTED_VALUE"""),"E")</f>
        <v>E</v>
      </c>
      <c r="BB57" s="5" t="str">
        <f ca="1">IFERROR(__xludf.DUMMYFUNCTION("""COMPUTED_VALUE"""),"E")</f>
        <v>E</v>
      </c>
      <c r="BC57" s="5" t="str">
        <f ca="1">IFERROR(__xludf.DUMMYFUNCTION("""COMPUTED_VALUE"""),"E")</f>
        <v>E</v>
      </c>
      <c r="BD57" s="5" t="str">
        <f ca="1">IFERROR(__xludf.DUMMYFUNCTION("""COMPUTED_VALUE"""),"E")</f>
        <v>E</v>
      </c>
      <c r="BE57" s="5" t="str">
        <f ca="1">IFERROR(__xludf.DUMMYFUNCTION("""COMPUTED_VALUE"""),"E")</f>
        <v>E</v>
      </c>
      <c r="BF57" s="5" t="str">
        <f ca="1">IFERROR(__xludf.DUMMYFUNCTION("""COMPUTED_VALUE"""),"E")</f>
        <v>E</v>
      </c>
      <c r="BG57" s="5" t="str">
        <f ca="1">IFERROR(__xludf.DUMMYFUNCTION("""COMPUTED_VALUE"""),"E")</f>
        <v>E</v>
      </c>
      <c r="BH57" s="5" t="str">
        <f ca="1">IFERROR(__xludf.DUMMYFUNCTION("""COMPUTED_VALUE"""),"E")</f>
        <v>E</v>
      </c>
      <c r="BI57" s="5" t="str">
        <f ca="1">IFERROR(__xludf.DUMMYFUNCTION("""COMPUTED_VALUE"""),"E")</f>
        <v>E</v>
      </c>
      <c r="BJ57" s="5" t="str">
        <f ca="1">IFERROR(__xludf.DUMMYFUNCTION("""COMPUTED_VALUE"""),"E")</f>
        <v>E</v>
      </c>
      <c r="BK57" s="5" t="str">
        <f ca="1">IFERROR(__xludf.DUMMYFUNCTION("""COMPUTED_VALUE"""),"E")</f>
        <v>E</v>
      </c>
      <c r="BL57" s="5" t="str">
        <f ca="1">IFERROR(__xludf.DUMMYFUNCTION("""COMPUTED_VALUE"""),"E")</f>
        <v>E</v>
      </c>
      <c r="BM57" s="5" t="str">
        <f ca="1">IFERROR(__xludf.DUMMYFUNCTION("""COMPUTED_VALUE"""),"E")</f>
        <v>E</v>
      </c>
      <c r="BN57" s="5" t="str">
        <f ca="1">IFERROR(__xludf.DUMMYFUNCTION("""COMPUTED_VALUE"""),"T")</f>
        <v>T</v>
      </c>
      <c r="BO57" s="5" t="str">
        <f ca="1">IFERROR(__xludf.DUMMYFUNCTION("""COMPUTED_VALUE"""),"T")</f>
        <v>T</v>
      </c>
      <c r="BP57" s="5" t="str">
        <f ca="1">IFERROR(__xludf.DUMMYFUNCTION("""COMPUTED_VALUE"""),"T")</f>
        <v>T</v>
      </c>
      <c r="BQ57" s="5" t="str">
        <f ca="1">IFERROR(__xludf.DUMMYFUNCTION("""COMPUTED_VALUE"""),"T")</f>
        <v>T</v>
      </c>
      <c r="BR57" s="5" t="str">
        <f ca="1">IFERROR(__xludf.DUMMYFUNCTION("""COMPUTED_VALUE"""),"E")</f>
        <v>E</v>
      </c>
      <c r="BS57" s="5" t="str">
        <f ca="1">IFERROR(__xludf.DUMMYFUNCTION("""COMPUTED_VALUE"""),"E")</f>
        <v>E</v>
      </c>
      <c r="BT57" s="5" t="str">
        <f ca="1">IFERROR(__xludf.DUMMYFUNCTION("""COMPUTED_VALUE"""),"E")</f>
        <v>E</v>
      </c>
      <c r="BU57" s="5" t="str">
        <f ca="1">IFERROR(__xludf.DUMMYFUNCTION("""COMPUTED_VALUE"""),"T")</f>
        <v>T</v>
      </c>
      <c r="BV57" s="5" t="str">
        <f ca="1">IFERROR(__xludf.DUMMYFUNCTION("""COMPUTED_VALUE"""),"T")</f>
        <v>T</v>
      </c>
      <c r="BW57" s="5" t="str">
        <f ca="1">IFERROR(__xludf.DUMMYFUNCTION("""COMPUTED_VALUE"""),"T")</f>
        <v>T</v>
      </c>
      <c r="BX57" s="5" t="str">
        <f ca="1">IFERROR(__xludf.DUMMYFUNCTION("""COMPUTED_VALUE"""),"T")</f>
        <v>T</v>
      </c>
      <c r="BY57" s="5" t="str">
        <f ca="1">IFERROR(__xludf.DUMMYFUNCTION("""COMPUTED_VALUE"""),"T")</f>
        <v>T</v>
      </c>
      <c r="BZ57" s="5" t="str">
        <f ca="1">IFERROR(__xludf.DUMMYFUNCTION("""COMPUTED_VALUE"""),"T")</f>
        <v>T</v>
      </c>
      <c r="CA57" s="5" t="str">
        <f ca="1">IFERROR(__xludf.DUMMYFUNCTION("""COMPUTED_VALUE"""),"T")</f>
        <v>T</v>
      </c>
      <c r="CB57" s="5" t="str">
        <f ca="1">IFERROR(__xludf.DUMMYFUNCTION("""COMPUTED_VALUE"""),"E")</f>
        <v>E</v>
      </c>
      <c r="CC57" s="5" t="str">
        <f ca="1">IFERROR(__xludf.DUMMYFUNCTION("""COMPUTED_VALUE"""),"E")</f>
        <v>E</v>
      </c>
      <c r="CD57" s="5" t="str">
        <f ca="1">IFERROR(__xludf.DUMMYFUNCTION("""COMPUTED_VALUE"""),"T")</f>
        <v>T</v>
      </c>
      <c r="CE57" s="5" t="str">
        <f ca="1">IFERROR(__xludf.DUMMYFUNCTION("""COMPUTED_VALUE"""),"T")</f>
        <v>T</v>
      </c>
      <c r="CF57" s="5" t="str">
        <f ca="1">IFERROR(__xludf.DUMMYFUNCTION("""COMPUTED_VALUE"""),"T")</f>
        <v>T</v>
      </c>
      <c r="CG57" s="5" t="str">
        <f ca="1">IFERROR(__xludf.DUMMYFUNCTION("""COMPUTED_VALUE"""),"T")</f>
        <v>T</v>
      </c>
      <c r="CH57" s="5" t="str">
        <f ca="1">IFERROR(__xludf.DUMMYFUNCTION("""COMPUTED_VALUE"""),"T")</f>
        <v>T</v>
      </c>
      <c r="CI57" s="5" t="str">
        <f ca="1">IFERROR(__xludf.DUMMYFUNCTION("""COMPUTED_VALUE"""),"T")</f>
        <v>T</v>
      </c>
      <c r="CJ57" s="5" t="str">
        <f ca="1">IFERROR(__xludf.DUMMYFUNCTION("""COMPUTED_VALUE"""),"T")</f>
        <v>T</v>
      </c>
      <c r="CK57" s="5" t="str">
        <f ca="1">IFERROR(__xludf.DUMMYFUNCTION("""COMPUTED_VALUE"""),"T")</f>
        <v>T</v>
      </c>
      <c r="CL57" s="5" t="str">
        <f ca="1">IFERROR(__xludf.DUMMYFUNCTION("""COMPUTED_VALUE"""),"T")</f>
        <v>T</v>
      </c>
      <c r="CM57" s="5" t="str">
        <f ca="1">IFERROR(__xludf.DUMMYFUNCTION("""COMPUTED_VALUE"""),"T")</f>
        <v>T</v>
      </c>
      <c r="CN57" s="5" t="str">
        <f ca="1">IFERROR(__xludf.DUMMYFUNCTION("""COMPUTED_VALUE"""),"T")</f>
        <v>T</v>
      </c>
      <c r="CO57" s="5" t="str">
        <f ca="1">IFERROR(__xludf.DUMMYFUNCTION("""COMPUTED_VALUE"""),"T")</f>
        <v>T</v>
      </c>
      <c r="CP57" s="5" t="str">
        <f ca="1">IFERROR(__xludf.DUMMYFUNCTION("""COMPUTED_VALUE"""),"T")</f>
        <v>T</v>
      </c>
      <c r="CQ57" s="5" t="str">
        <f ca="1">IFERROR(__xludf.DUMMYFUNCTION("""COMPUTED_VALUE"""),"T")</f>
        <v>T</v>
      </c>
      <c r="CR57" s="5" t="str">
        <f ca="1">IFERROR(__xludf.DUMMYFUNCTION("""COMPUTED_VALUE"""),"T")</f>
        <v>T</v>
      </c>
      <c r="CS57" s="5" t="str">
        <f ca="1">IFERROR(__xludf.DUMMYFUNCTION("""COMPUTED_VALUE"""),"T")</f>
        <v>T</v>
      </c>
      <c r="CT57" s="5" t="str">
        <f ca="1">IFERROR(__xludf.DUMMYFUNCTION("""COMPUTED_VALUE"""),"E")</f>
        <v>E</v>
      </c>
      <c r="CU57" s="5" t="str">
        <f ca="1">IFERROR(__xludf.DUMMYFUNCTION("""COMPUTED_VALUE"""),"E")</f>
        <v>E</v>
      </c>
      <c r="CV57" s="5" t="str">
        <f ca="1">IFERROR(__xludf.DUMMYFUNCTION("""COMPUTED_VALUE"""),"T")</f>
        <v>T</v>
      </c>
      <c r="CW57" s="5" t="str">
        <f ca="1">IFERROR(__xludf.DUMMYFUNCTION("""COMPUTED_VALUE"""),"T")</f>
        <v>T</v>
      </c>
      <c r="CX57" s="5" t="str">
        <f ca="1">IFERROR(__xludf.DUMMYFUNCTION("""COMPUTED_VALUE"""),"T")</f>
        <v>T</v>
      </c>
      <c r="CY57" s="5" t="str">
        <f ca="1">IFERROR(__xludf.DUMMYFUNCTION("""COMPUTED_VALUE"""),"T")</f>
        <v>T</v>
      </c>
      <c r="CZ57" s="5" t="str">
        <f ca="1">IFERROR(__xludf.DUMMYFUNCTION("""COMPUTED_VALUE"""),"E")</f>
        <v>E</v>
      </c>
      <c r="DA57" s="5" t="str">
        <f ca="1">IFERROR(__xludf.DUMMYFUNCTION("""COMPUTED_VALUE"""),"E")</f>
        <v>E</v>
      </c>
      <c r="DB57" s="5" t="str">
        <f ca="1">IFERROR(__xludf.DUMMYFUNCTION("""COMPUTED_VALUE"""),"E")</f>
        <v>E</v>
      </c>
      <c r="DC57" s="5" t="str">
        <f ca="1">IFERROR(__xludf.DUMMYFUNCTION("""COMPUTED_VALUE"""),"E")</f>
        <v>E</v>
      </c>
      <c r="DD57" s="5" t="str">
        <f ca="1">IFERROR(__xludf.DUMMYFUNCTION("""COMPUTED_VALUE"""),"T @ 20")</f>
        <v>T @ 20</v>
      </c>
      <c r="DE57" s="5" t="str">
        <f ca="1">IFERROR(__xludf.DUMMYFUNCTION("""COMPUTED_VALUE"""),"E")</f>
        <v>E</v>
      </c>
      <c r="DF57" s="5"/>
      <c r="DG57" s="5"/>
      <c r="DH57" s="5"/>
      <c r="DI57" s="5"/>
      <c r="DJ57" s="5"/>
      <c r="DK57" s="5"/>
      <c r="DL57" s="5"/>
      <c r="DM57" s="5"/>
      <c r="DN57" s="5"/>
      <c r="DO57" s="5"/>
    </row>
    <row r="58" spans="1:119" ht="14">
      <c r="A58" s="3">
        <f t="shared" ca="1" si="0"/>
        <v>27</v>
      </c>
      <c r="B58" s="3" t="str">
        <f ca="1">IFERROR(__xludf.DUMMYFUNCTION("""COMPUTED_VALUE"""),"us-MS")</f>
        <v>us-MS</v>
      </c>
      <c r="C58" s="3" t="str">
        <f ca="1">IFERROR(__xludf.DUMMYFUNCTION("""COMPUTED_VALUE"""),"Mississippi")</f>
        <v>Mississippi</v>
      </c>
      <c r="D58" s="5" t="str">
        <f ca="1">IFERROR(__xludf.DUMMYFUNCTION("""COMPUTED_VALUE"""),"E")</f>
        <v>E</v>
      </c>
      <c r="E58" s="5" t="str">
        <f ca="1">IFERROR(__xludf.DUMMYFUNCTION("""COMPUTED_VALUE"""),"E")</f>
        <v>E</v>
      </c>
      <c r="F58" s="5" t="str">
        <f ca="1">IFERROR(__xludf.DUMMYFUNCTION("""COMPUTED_VALUE"""),"E")</f>
        <v>E</v>
      </c>
      <c r="G58" s="5" t="str">
        <f ca="1">IFERROR(__xludf.DUMMYFUNCTION("""COMPUTED_VALUE"""),"E")</f>
        <v>E</v>
      </c>
      <c r="H58" s="5" t="str">
        <f ca="1">IFERROR(__xludf.DUMMYFUNCTION("""COMPUTED_VALUE"""),"E")</f>
        <v>E</v>
      </c>
      <c r="I58" s="5" t="str">
        <f ca="1">IFERROR(__xludf.DUMMYFUNCTION("""COMPUTED_VALUE"""),"E")</f>
        <v>E</v>
      </c>
      <c r="J58" s="5" t="str">
        <f ca="1">IFERROR(__xludf.DUMMYFUNCTION("""COMPUTED_VALUE"""),"E")</f>
        <v>E</v>
      </c>
      <c r="K58" s="5" t="str">
        <f ca="1">IFERROR(__xludf.DUMMYFUNCTION("""COMPUTED_VALUE"""),"E")</f>
        <v>E</v>
      </c>
      <c r="L58" s="5" t="str">
        <f ca="1">IFERROR(__xludf.DUMMYFUNCTION("""COMPUTED_VALUE"""),"T")</f>
        <v>T</v>
      </c>
      <c r="M58" s="5" t="str">
        <f ca="1">IFERROR(__xludf.DUMMYFUNCTION("""COMPUTED_VALUE"""),"E")</f>
        <v>E</v>
      </c>
      <c r="N58" s="5" t="str">
        <f ca="1">IFERROR(__xludf.DUMMYFUNCTION("""COMPUTED_VALUE"""),"T")</f>
        <v>T</v>
      </c>
      <c r="O58" s="5" t="str">
        <f ca="1">IFERROR(__xludf.DUMMYFUNCTION("""COMPUTED_VALUE"""),"T")</f>
        <v>T</v>
      </c>
      <c r="P58" s="5" t="str">
        <f ca="1">IFERROR(__xludf.DUMMYFUNCTION("""COMPUTED_VALUE"""),"T")</f>
        <v>T</v>
      </c>
      <c r="Q58" s="5" t="str">
        <f ca="1">IFERROR(__xludf.DUMMYFUNCTION("""COMPUTED_VALUE"""),"T")</f>
        <v>T</v>
      </c>
      <c r="R58" s="5" t="str">
        <f ca="1">IFERROR(__xludf.DUMMYFUNCTION("""COMPUTED_VALUE"""),"E")</f>
        <v>E</v>
      </c>
      <c r="S58" s="5" t="str">
        <f ca="1">IFERROR(__xludf.DUMMYFUNCTION("""COMPUTED_VALUE"""),"E")</f>
        <v>E</v>
      </c>
      <c r="T58" s="5" t="str">
        <f ca="1">IFERROR(__xludf.DUMMYFUNCTION("""COMPUTED_VALUE"""),"E")</f>
        <v>E</v>
      </c>
      <c r="U58" s="5" t="str">
        <f ca="1">IFERROR(__xludf.DUMMYFUNCTION("""COMPUTED_VALUE"""),"E")</f>
        <v>E</v>
      </c>
      <c r="V58" s="5" t="str">
        <f ca="1">IFERROR(__xludf.DUMMYFUNCTION("""COMPUTED_VALUE"""),"E")</f>
        <v>E</v>
      </c>
      <c r="W58" s="5" t="str">
        <f ca="1">IFERROR(__xludf.DUMMYFUNCTION("""COMPUTED_VALUE"""),"E")</f>
        <v>E</v>
      </c>
      <c r="X58" s="5" t="str">
        <f ca="1">IFERROR(__xludf.DUMMYFUNCTION("""COMPUTED_VALUE"""),"T")</f>
        <v>T</v>
      </c>
      <c r="Y58" s="5" t="str">
        <f ca="1">IFERROR(__xludf.DUMMYFUNCTION("""COMPUTED_VALUE"""),"T")</f>
        <v>T</v>
      </c>
      <c r="Z58" s="5" t="str">
        <f ca="1">IFERROR(__xludf.DUMMYFUNCTION("""COMPUTED_VALUE"""),"T")</f>
        <v>T</v>
      </c>
      <c r="AA58" s="5" t="str">
        <f ca="1">IFERROR(__xludf.DUMMYFUNCTION("""COMPUTED_VALUE"""),"T")</f>
        <v>T</v>
      </c>
      <c r="AB58" s="5" t="str">
        <f ca="1">IFERROR(__xludf.DUMMYFUNCTION("""COMPUTED_VALUE"""),"T")</f>
        <v>T</v>
      </c>
      <c r="AC58" s="5" t="str">
        <f ca="1">IFERROR(__xludf.DUMMYFUNCTION("""COMPUTED_VALUE"""),"T")</f>
        <v>T</v>
      </c>
      <c r="AD58" s="5" t="str">
        <f ca="1">IFERROR(__xludf.DUMMYFUNCTION("""COMPUTED_VALUE"""),"E")</f>
        <v>E</v>
      </c>
      <c r="AE58" s="5" t="str">
        <f ca="1">IFERROR(__xludf.DUMMYFUNCTION("""COMPUTED_VALUE"""),"T")</f>
        <v>T</v>
      </c>
      <c r="AF58" s="5" t="str">
        <f ca="1">IFERROR(__xludf.DUMMYFUNCTION("""COMPUTED_VALUE"""),"T")</f>
        <v>T</v>
      </c>
      <c r="AG58" s="5" t="str">
        <f ca="1">IFERROR(__xludf.DUMMYFUNCTION("""COMPUTED_VALUE"""),"T")</f>
        <v>T</v>
      </c>
      <c r="AH58" s="5" t="str">
        <f ca="1">IFERROR(__xludf.DUMMYFUNCTION("""COMPUTED_VALUE"""),"T")</f>
        <v>T</v>
      </c>
      <c r="AI58" s="5" t="str">
        <f ca="1">IFERROR(__xludf.DUMMYFUNCTION("""COMPUTED_VALUE"""),"T")</f>
        <v>T</v>
      </c>
      <c r="AJ58" s="5" t="str">
        <f ca="1">IFERROR(__xludf.DUMMYFUNCTION("""COMPUTED_VALUE"""),"T")</f>
        <v>T</v>
      </c>
      <c r="AK58" s="5" t="str">
        <f ca="1">IFERROR(__xludf.DUMMYFUNCTION("""COMPUTED_VALUE"""),"T")</f>
        <v>T</v>
      </c>
      <c r="AL58" s="5" t="str">
        <f ca="1">IFERROR(__xludf.DUMMYFUNCTION("""COMPUTED_VALUE"""),"T")</f>
        <v>T</v>
      </c>
      <c r="AM58" s="5" t="str">
        <f ca="1">IFERROR(__xludf.DUMMYFUNCTION("""COMPUTED_VALUE"""),"T")</f>
        <v>T</v>
      </c>
      <c r="AN58" s="5" t="str">
        <f ca="1">IFERROR(__xludf.DUMMYFUNCTION("""COMPUTED_VALUE"""),"T")</f>
        <v>T</v>
      </c>
      <c r="AO58" s="5" t="str">
        <f ca="1">IFERROR(__xludf.DUMMYFUNCTION("""COMPUTED_VALUE"""),"T")</f>
        <v>T</v>
      </c>
      <c r="AP58" s="5" t="str">
        <f ca="1">IFERROR(__xludf.DUMMYFUNCTION("""COMPUTED_VALUE"""),"T")</f>
        <v>T</v>
      </c>
      <c r="AQ58" s="5" t="str">
        <f ca="1">IFERROR(__xludf.DUMMYFUNCTION("""COMPUTED_VALUE"""),"T")</f>
        <v>T</v>
      </c>
      <c r="AR58" s="5" t="str">
        <f ca="1">IFERROR(__xludf.DUMMYFUNCTION("""COMPUTED_VALUE"""),"T")</f>
        <v>T</v>
      </c>
      <c r="AS58" s="5" t="str">
        <f ca="1">IFERROR(__xludf.DUMMYFUNCTION("""COMPUTED_VALUE"""),"T")</f>
        <v>T</v>
      </c>
      <c r="AT58" s="5" t="str">
        <f ca="1">IFERROR(__xludf.DUMMYFUNCTION("""COMPUTED_VALUE"""),"T")</f>
        <v>T</v>
      </c>
      <c r="AU58" s="5" t="str">
        <f ca="1">IFERROR(__xludf.DUMMYFUNCTION("""COMPUTED_VALUE"""),"T")</f>
        <v>T</v>
      </c>
      <c r="AV58" s="5" t="str">
        <f ca="1">IFERROR(__xludf.DUMMYFUNCTION("""COMPUTED_VALUE"""),"T")</f>
        <v>T</v>
      </c>
      <c r="AW58" s="5" t="str">
        <f ca="1">IFERROR(__xludf.DUMMYFUNCTION("""COMPUTED_VALUE"""),"T")</f>
        <v>T</v>
      </c>
      <c r="AX58" s="5" t="str">
        <f ca="1">IFERROR(__xludf.DUMMYFUNCTION("""COMPUTED_VALUE"""),"T")</f>
        <v>T</v>
      </c>
      <c r="AY58" s="5" t="str">
        <f ca="1">IFERROR(__xludf.DUMMYFUNCTION("""COMPUTED_VALUE"""),"T")</f>
        <v>T</v>
      </c>
      <c r="AZ58" s="5" t="str">
        <f ca="1">IFERROR(__xludf.DUMMYFUNCTION("""COMPUTED_VALUE"""),"T")</f>
        <v>T</v>
      </c>
      <c r="BA58" s="5" t="str">
        <f ca="1">IFERROR(__xludf.DUMMYFUNCTION("""COMPUTED_VALUE"""),"T")</f>
        <v>T</v>
      </c>
      <c r="BB58" s="5" t="str">
        <f ca="1">IFERROR(__xludf.DUMMYFUNCTION("""COMPUTED_VALUE"""),"T")</f>
        <v>T</v>
      </c>
      <c r="BC58" s="5" t="str">
        <f ca="1">IFERROR(__xludf.DUMMYFUNCTION("""COMPUTED_VALUE"""),"T")</f>
        <v>T</v>
      </c>
      <c r="BD58" s="5" t="str">
        <f ca="1">IFERROR(__xludf.DUMMYFUNCTION("""COMPUTED_VALUE"""),"T")</f>
        <v>T</v>
      </c>
      <c r="BE58" s="5" t="str">
        <f ca="1">IFERROR(__xludf.DUMMYFUNCTION("""COMPUTED_VALUE"""),"E")</f>
        <v>E</v>
      </c>
      <c r="BF58" s="5" t="str">
        <f ca="1">IFERROR(__xludf.DUMMYFUNCTION("""COMPUTED_VALUE"""),"E")</f>
        <v>E</v>
      </c>
      <c r="BG58" s="5" t="str">
        <f ca="1">IFERROR(__xludf.DUMMYFUNCTION("""COMPUTED_VALUE"""),"E")</f>
        <v>E</v>
      </c>
      <c r="BH58" s="5" t="str">
        <f ca="1">IFERROR(__xludf.DUMMYFUNCTION("""COMPUTED_VALUE"""),"E")</f>
        <v>E</v>
      </c>
      <c r="BI58" s="5" t="str">
        <f ca="1">IFERROR(__xludf.DUMMYFUNCTION("""COMPUTED_VALUE"""),"E")</f>
        <v>E</v>
      </c>
      <c r="BJ58" s="5" t="str">
        <f ca="1">IFERROR(__xludf.DUMMYFUNCTION("""COMPUTED_VALUE"""),"E")</f>
        <v>E</v>
      </c>
      <c r="BK58" s="5" t="str">
        <f ca="1">IFERROR(__xludf.DUMMYFUNCTION("""COMPUTED_VALUE"""),"E")</f>
        <v>E</v>
      </c>
      <c r="BL58" s="5" t="str">
        <f ca="1">IFERROR(__xludf.DUMMYFUNCTION("""COMPUTED_VALUE"""),"E")</f>
        <v>E</v>
      </c>
      <c r="BM58" s="5" t="str">
        <f ca="1">IFERROR(__xludf.DUMMYFUNCTION("""COMPUTED_VALUE"""),"E")</f>
        <v>E</v>
      </c>
      <c r="BN58" s="5" t="str">
        <f ca="1">IFERROR(__xludf.DUMMYFUNCTION("""COMPUTED_VALUE"""),"T")</f>
        <v>T</v>
      </c>
      <c r="BO58" s="5" t="str">
        <f ca="1">IFERROR(__xludf.DUMMYFUNCTION("""COMPUTED_VALUE"""),"T")</f>
        <v>T</v>
      </c>
      <c r="BP58" s="5" t="str">
        <f ca="1">IFERROR(__xludf.DUMMYFUNCTION("""COMPUTED_VALUE"""),"T")</f>
        <v>T</v>
      </c>
      <c r="BQ58" s="5" t="str">
        <f ca="1">IFERROR(__xludf.DUMMYFUNCTION("""COMPUTED_VALUE"""),"T")</f>
        <v>T</v>
      </c>
      <c r="BR58" s="5" t="str">
        <f ca="1">IFERROR(__xludf.DUMMYFUNCTION("""COMPUTED_VALUE"""),"T")</f>
        <v>T</v>
      </c>
      <c r="BS58" s="5" t="str">
        <f ca="1">IFERROR(__xludf.DUMMYFUNCTION("""COMPUTED_VALUE"""),"T")</f>
        <v>T</v>
      </c>
      <c r="BT58" s="5" t="str">
        <f ca="1">IFERROR(__xludf.DUMMYFUNCTION("""COMPUTED_VALUE"""),"T")</f>
        <v>T</v>
      </c>
      <c r="BU58" s="5" t="str">
        <f ca="1">IFERROR(__xludf.DUMMYFUNCTION("""COMPUTED_VALUE"""),"T")</f>
        <v>T</v>
      </c>
      <c r="BV58" s="5" t="str">
        <f ca="1">IFERROR(__xludf.DUMMYFUNCTION("""COMPUTED_VALUE"""),"T")</f>
        <v>T</v>
      </c>
      <c r="BW58" s="5" t="str">
        <f ca="1">IFERROR(__xludf.DUMMYFUNCTION("""COMPUTED_VALUE"""),"T")</f>
        <v>T</v>
      </c>
      <c r="BX58" s="5" t="str">
        <f ca="1">IFERROR(__xludf.DUMMYFUNCTION("""COMPUTED_VALUE"""),"T")</f>
        <v>T</v>
      </c>
      <c r="BY58" s="5" t="str">
        <f ca="1">IFERROR(__xludf.DUMMYFUNCTION("""COMPUTED_VALUE"""),"T")</f>
        <v>T</v>
      </c>
      <c r="BZ58" s="5" t="str">
        <f ca="1">IFERROR(__xludf.DUMMYFUNCTION("""COMPUTED_VALUE"""),"T")</f>
        <v>T</v>
      </c>
      <c r="CA58" s="5" t="str">
        <f ca="1">IFERROR(__xludf.DUMMYFUNCTION("""COMPUTED_VALUE"""),"T")</f>
        <v>T</v>
      </c>
      <c r="CB58" s="5" t="str">
        <f ca="1">IFERROR(__xludf.DUMMYFUNCTION("""COMPUTED_VALUE"""),"T")</f>
        <v>T</v>
      </c>
      <c r="CC58" s="5" t="str">
        <f ca="1">IFERROR(__xludf.DUMMYFUNCTION("""COMPUTED_VALUE"""),"T")</f>
        <v>T</v>
      </c>
      <c r="CD58" s="5" t="str">
        <f ca="1">IFERROR(__xludf.DUMMYFUNCTION("""COMPUTED_VALUE"""),"T")</f>
        <v>T</v>
      </c>
      <c r="CE58" s="5" t="str">
        <f ca="1">IFERROR(__xludf.DUMMYFUNCTION("""COMPUTED_VALUE"""),"T")</f>
        <v>T</v>
      </c>
      <c r="CF58" s="5" t="str">
        <f ca="1">IFERROR(__xludf.DUMMYFUNCTION("""COMPUTED_VALUE"""),"T")</f>
        <v>T</v>
      </c>
      <c r="CG58" s="5" t="str">
        <f ca="1">IFERROR(__xludf.DUMMYFUNCTION("""COMPUTED_VALUE"""),"T")</f>
        <v>T</v>
      </c>
      <c r="CH58" s="5" t="str">
        <f ca="1">IFERROR(__xludf.DUMMYFUNCTION("""COMPUTED_VALUE"""),"T")</f>
        <v>T</v>
      </c>
      <c r="CI58" s="5" t="str">
        <f ca="1">IFERROR(__xludf.DUMMYFUNCTION("""COMPUTED_VALUE"""),"T")</f>
        <v>T</v>
      </c>
      <c r="CJ58" s="5" t="str">
        <f ca="1">IFERROR(__xludf.DUMMYFUNCTION("""COMPUTED_VALUE"""),"T")</f>
        <v>T</v>
      </c>
      <c r="CK58" s="5" t="str">
        <f ca="1">IFERROR(__xludf.DUMMYFUNCTION("""COMPUTED_VALUE"""),"T")</f>
        <v>T</v>
      </c>
      <c r="CL58" s="5" t="str">
        <f ca="1">IFERROR(__xludf.DUMMYFUNCTION("""COMPUTED_VALUE"""),"T")</f>
        <v>T</v>
      </c>
      <c r="CM58" s="5" t="str">
        <f ca="1">IFERROR(__xludf.DUMMYFUNCTION("""COMPUTED_VALUE"""),"T")</f>
        <v>T</v>
      </c>
      <c r="CN58" s="5" t="str">
        <f ca="1">IFERROR(__xludf.DUMMYFUNCTION("""COMPUTED_VALUE"""),"T")</f>
        <v>T</v>
      </c>
      <c r="CO58" s="5" t="str">
        <f ca="1">IFERROR(__xludf.DUMMYFUNCTION("""COMPUTED_VALUE"""),"T")</f>
        <v>T</v>
      </c>
      <c r="CP58" s="5" t="str">
        <f ca="1">IFERROR(__xludf.DUMMYFUNCTION("""COMPUTED_VALUE"""),"T")</f>
        <v>T</v>
      </c>
      <c r="CQ58" s="5" t="str">
        <f ca="1">IFERROR(__xludf.DUMMYFUNCTION("""COMPUTED_VALUE"""),"T")</f>
        <v>T</v>
      </c>
      <c r="CR58" s="5" t="str">
        <f ca="1">IFERROR(__xludf.DUMMYFUNCTION("""COMPUTED_VALUE"""),"E")</f>
        <v>E</v>
      </c>
      <c r="CS58" s="5" t="str">
        <f ca="1">IFERROR(__xludf.DUMMYFUNCTION("""COMPUTED_VALUE"""),"E")</f>
        <v>E</v>
      </c>
      <c r="CT58" s="5" t="str">
        <f ca="1">IFERROR(__xludf.DUMMYFUNCTION("""COMPUTED_VALUE"""),"T")</f>
        <v>T</v>
      </c>
      <c r="CU58" s="5" t="str">
        <f ca="1">IFERROR(__xludf.DUMMYFUNCTION("""COMPUTED_VALUE"""),"T")</f>
        <v>T</v>
      </c>
      <c r="CV58" s="5" t="str">
        <f ca="1">IFERROR(__xludf.DUMMYFUNCTION("""COMPUTED_VALUE"""),"E")</f>
        <v>E</v>
      </c>
      <c r="CW58" s="5" t="str">
        <f ca="1">IFERROR(__xludf.DUMMYFUNCTION("""COMPUTED_VALUE"""),"E")</f>
        <v>E</v>
      </c>
      <c r="CX58" s="5" t="str">
        <f ca="1">IFERROR(__xludf.DUMMYFUNCTION("""COMPUTED_VALUE"""),"E")</f>
        <v>E</v>
      </c>
      <c r="CY58" s="5" t="str">
        <f ca="1">IFERROR(__xludf.DUMMYFUNCTION("""COMPUTED_VALUE"""),"E")</f>
        <v>E</v>
      </c>
      <c r="CZ58" s="5" t="str">
        <f ca="1">IFERROR(__xludf.DUMMYFUNCTION("""COMPUTED_VALUE"""),"T")</f>
        <v>T</v>
      </c>
      <c r="DA58" s="5" t="str">
        <f ca="1">IFERROR(__xludf.DUMMYFUNCTION("""COMPUTED_VALUE"""),"T")</f>
        <v>T</v>
      </c>
      <c r="DB58" s="5" t="str">
        <f ca="1">IFERROR(__xludf.DUMMYFUNCTION("""COMPUTED_VALUE"""),"T")</f>
        <v>T</v>
      </c>
      <c r="DC58" s="5" t="str">
        <f ca="1">IFERROR(__xludf.DUMMYFUNCTION("""COMPUTED_VALUE"""),"T")</f>
        <v>T</v>
      </c>
      <c r="DD58" s="5" t="str">
        <f ca="1">IFERROR(__xludf.DUMMYFUNCTION("""COMPUTED_VALUE"""),"E")</f>
        <v>E</v>
      </c>
      <c r="DE58" s="5" t="str">
        <f ca="1">IFERROR(__xludf.DUMMYFUNCTION("""COMPUTED_VALUE"""),"E")</f>
        <v>E</v>
      </c>
      <c r="DF58" s="5"/>
      <c r="DG58" s="5"/>
      <c r="DH58" s="5"/>
      <c r="DI58" s="5"/>
      <c r="DJ58" s="5"/>
      <c r="DK58" s="5"/>
      <c r="DL58" s="5"/>
      <c r="DM58" s="5"/>
      <c r="DN58" s="5"/>
      <c r="DO58" s="5"/>
    </row>
    <row r="59" spans="1:119" ht="14">
      <c r="A59" s="3">
        <f t="shared" ca="1" si="0"/>
        <v>28</v>
      </c>
      <c r="B59" s="3" t="str">
        <f ca="1">IFERROR(__xludf.DUMMYFUNCTION("""COMPUTED_VALUE"""),"us-MT")</f>
        <v>us-MT</v>
      </c>
      <c r="C59" s="3" t="str">
        <f ca="1">IFERROR(__xludf.DUMMYFUNCTION("""COMPUTED_VALUE"""),"Montana")</f>
        <v>Montana</v>
      </c>
      <c r="D59" s="5" t="str">
        <f ca="1">IFERROR(__xludf.DUMMYFUNCTION("""COMPUTED_VALUE"""),"E")</f>
        <v>E</v>
      </c>
      <c r="E59" s="5" t="str">
        <f ca="1">IFERROR(__xludf.DUMMYFUNCTION("""COMPUTED_VALUE"""),"E")</f>
        <v>E</v>
      </c>
      <c r="F59" s="5" t="str">
        <f ca="1">IFERROR(__xludf.DUMMYFUNCTION("""COMPUTED_VALUE"""),"E")</f>
        <v>E</v>
      </c>
      <c r="G59" s="5" t="str">
        <f ca="1">IFERROR(__xludf.DUMMYFUNCTION("""COMPUTED_VALUE"""),"E")</f>
        <v>E</v>
      </c>
      <c r="H59" s="5" t="str">
        <f ca="1">IFERROR(__xludf.DUMMYFUNCTION("""COMPUTED_VALUE"""),"E")</f>
        <v>E</v>
      </c>
      <c r="I59" s="5" t="str">
        <f ca="1">IFERROR(__xludf.DUMMYFUNCTION("""COMPUTED_VALUE"""),"E")</f>
        <v>E</v>
      </c>
      <c r="J59" s="5" t="str">
        <f ca="1">IFERROR(__xludf.DUMMYFUNCTION("""COMPUTED_VALUE"""),"E")</f>
        <v>E</v>
      </c>
      <c r="K59" s="5" t="str">
        <f ca="1">IFERROR(__xludf.DUMMYFUNCTION("""COMPUTED_VALUE"""),"E")</f>
        <v>E</v>
      </c>
      <c r="L59" s="5" t="str">
        <f ca="1">IFERROR(__xludf.DUMMYFUNCTION("""COMPUTED_VALUE"""),"E")</f>
        <v>E</v>
      </c>
      <c r="M59" s="5" t="str">
        <f ca="1">IFERROR(__xludf.DUMMYFUNCTION("""COMPUTED_VALUE"""),"E")</f>
        <v>E</v>
      </c>
      <c r="N59" s="5" t="str">
        <f ca="1">IFERROR(__xludf.DUMMYFUNCTION("""COMPUTED_VALUE"""),"E")</f>
        <v>E</v>
      </c>
      <c r="O59" s="5" t="str">
        <f ca="1">IFERROR(__xludf.DUMMYFUNCTION("""COMPUTED_VALUE"""),"E")</f>
        <v>E</v>
      </c>
      <c r="P59" s="5" t="str">
        <f ca="1">IFERROR(__xludf.DUMMYFUNCTION("""COMPUTED_VALUE"""),"E")</f>
        <v>E</v>
      </c>
      <c r="Q59" s="5" t="str">
        <f ca="1">IFERROR(__xludf.DUMMYFUNCTION("""COMPUTED_VALUE"""),"E")</f>
        <v>E</v>
      </c>
      <c r="R59" s="5" t="str">
        <f ca="1">IFERROR(__xludf.DUMMYFUNCTION("""COMPUTED_VALUE"""),"E")</f>
        <v>E</v>
      </c>
      <c r="S59" s="5" t="str">
        <f ca="1">IFERROR(__xludf.DUMMYFUNCTION("""COMPUTED_VALUE"""),"E")</f>
        <v>E</v>
      </c>
      <c r="T59" s="5" t="str">
        <f ca="1">IFERROR(__xludf.DUMMYFUNCTION("""COMPUTED_VALUE"""),"E")</f>
        <v>E</v>
      </c>
      <c r="U59" s="5" t="str">
        <f ca="1">IFERROR(__xludf.DUMMYFUNCTION("""COMPUTED_VALUE"""),"E")</f>
        <v>E</v>
      </c>
      <c r="V59" s="5" t="str">
        <f ca="1">IFERROR(__xludf.DUMMYFUNCTION("""COMPUTED_VALUE"""),"E")</f>
        <v>E</v>
      </c>
      <c r="W59" s="5" t="str">
        <f ca="1">IFERROR(__xludf.DUMMYFUNCTION("""COMPUTED_VALUE"""),"E")</f>
        <v>E</v>
      </c>
      <c r="X59" s="5" t="str">
        <f ca="1">IFERROR(__xludf.DUMMYFUNCTION("""COMPUTED_VALUE"""),"E")</f>
        <v>E</v>
      </c>
      <c r="Y59" s="5" t="str">
        <f ca="1">IFERROR(__xludf.DUMMYFUNCTION("""COMPUTED_VALUE"""),"E")</f>
        <v>E</v>
      </c>
      <c r="Z59" s="5" t="str">
        <f ca="1">IFERROR(__xludf.DUMMYFUNCTION("""COMPUTED_VALUE"""),"E")</f>
        <v>E</v>
      </c>
      <c r="AA59" s="5" t="str">
        <f ca="1">IFERROR(__xludf.DUMMYFUNCTION("""COMPUTED_VALUE"""),"E")</f>
        <v>E</v>
      </c>
      <c r="AB59" s="5" t="str">
        <f ca="1">IFERROR(__xludf.DUMMYFUNCTION("""COMPUTED_VALUE"""),"E")</f>
        <v>E</v>
      </c>
      <c r="AC59" s="5" t="str">
        <f ca="1">IFERROR(__xludf.DUMMYFUNCTION("""COMPUTED_VALUE"""),"E")</f>
        <v>E</v>
      </c>
      <c r="AD59" s="5" t="str">
        <f ca="1">IFERROR(__xludf.DUMMYFUNCTION("""COMPUTED_VALUE"""),"E")</f>
        <v>E</v>
      </c>
      <c r="AE59" s="5" t="str">
        <f ca="1">IFERROR(__xludf.DUMMYFUNCTION("""COMPUTED_VALUE"""),"E")</f>
        <v>E</v>
      </c>
      <c r="AF59" s="5" t="str">
        <f ca="1">IFERROR(__xludf.DUMMYFUNCTION("""COMPUTED_VALUE"""),"E")</f>
        <v>E</v>
      </c>
      <c r="AG59" s="5" t="str">
        <f ca="1">IFERROR(__xludf.DUMMYFUNCTION("""COMPUTED_VALUE"""),"E")</f>
        <v>E</v>
      </c>
      <c r="AH59" s="5" t="str">
        <f ca="1">IFERROR(__xludf.DUMMYFUNCTION("""COMPUTED_VALUE"""),"E")</f>
        <v>E</v>
      </c>
      <c r="AI59" s="5" t="str">
        <f ca="1">IFERROR(__xludf.DUMMYFUNCTION("""COMPUTED_VALUE"""),"E")</f>
        <v>E</v>
      </c>
      <c r="AJ59" s="5" t="str">
        <f ca="1">IFERROR(__xludf.DUMMYFUNCTION("""COMPUTED_VALUE"""),"E")</f>
        <v>E</v>
      </c>
      <c r="AK59" s="5" t="str">
        <f ca="1">IFERROR(__xludf.DUMMYFUNCTION("""COMPUTED_VALUE"""),"E")</f>
        <v>E</v>
      </c>
      <c r="AL59" s="5" t="str">
        <f ca="1">IFERROR(__xludf.DUMMYFUNCTION("""COMPUTED_VALUE"""),"E")</f>
        <v>E</v>
      </c>
      <c r="AM59" s="5" t="str">
        <f ca="1">IFERROR(__xludf.DUMMYFUNCTION("""COMPUTED_VALUE"""),"E")</f>
        <v>E</v>
      </c>
      <c r="AN59" s="5" t="str">
        <f ca="1">IFERROR(__xludf.DUMMYFUNCTION("""COMPUTED_VALUE"""),"E")</f>
        <v>E</v>
      </c>
      <c r="AO59" s="5" t="str">
        <f ca="1">IFERROR(__xludf.DUMMYFUNCTION("""COMPUTED_VALUE"""),"E")</f>
        <v>E</v>
      </c>
      <c r="AP59" s="5" t="str">
        <f ca="1">IFERROR(__xludf.DUMMYFUNCTION("""COMPUTED_VALUE"""),"E")</f>
        <v>E</v>
      </c>
      <c r="AQ59" s="5" t="str">
        <f ca="1">IFERROR(__xludf.DUMMYFUNCTION("""COMPUTED_VALUE"""),"E")</f>
        <v>E</v>
      </c>
      <c r="AR59" s="5" t="str">
        <f ca="1">IFERROR(__xludf.DUMMYFUNCTION("""COMPUTED_VALUE"""),"E")</f>
        <v>E</v>
      </c>
      <c r="AS59" s="5" t="str">
        <f ca="1">IFERROR(__xludf.DUMMYFUNCTION("""COMPUTED_VALUE"""),"E")</f>
        <v>E</v>
      </c>
      <c r="AT59" s="5" t="str">
        <f ca="1">IFERROR(__xludf.DUMMYFUNCTION("""COMPUTED_VALUE"""),"E")</f>
        <v>E</v>
      </c>
      <c r="AU59" s="5" t="str">
        <f ca="1">IFERROR(__xludf.DUMMYFUNCTION("""COMPUTED_VALUE"""),"E")</f>
        <v>E</v>
      </c>
      <c r="AV59" s="5" t="str">
        <f ca="1">IFERROR(__xludf.DUMMYFUNCTION("""COMPUTED_VALUE"""),"E")</f>
        <v>E</v>
      </c>
      <c r="AW59" s="5" t="str">
        <f ca="1">IFERROR(__xludf.DUMMYFUNCTION("""COMPUTED_VALUE"""),"E")</f>
        <v>E</v>
      </c>
      <c r="AX59" s="5" t="str">
        <f ca="1">IFERROR(__xludf.DUMMYFUNCTION("""COMPUTED_VALUE"""),"E")</f>
        <v>E</v>
      </c>
      <c r="AY59" s="5" t="str">
        <f ca="1">IFERROR(__xludf.DUMMYFUNCTION("""COMPUTED_VALUE"""),"E")</f>
        <v>E</v>
      </c>
      <c r="AZ59" s="5" t="str">
        <f ca="1">IFERROR(__xludf.DUMMYFUNCTION("""COMPUTED_VALUE"""),"E")</f>
        <v>E</v>
      </c>
      <c r="BA59" s="5" t="str">
        <f ca="1">IFERROR(__xludf.DUMMYFUNCTION("""COMPUTED_VALUE"""),"E")</f>
        <v>E</v>
      </c>
      <c r="BB59" s="5" t="str">
        <f ca="1">IFERROR(__xludf.DUMMYFUNCTION("""COMPUTED_VALUE"""),"E")</f>
        <v>E</v>
      </c>
      <c r="BC59" s="5" t="str">
        <f ca="1">IFERROR(__xludf.DUMMYFUNCTION("""COMPUTED_VALUE"""),"E")</f>
        <v>E</v>
      </c>
      <c r="BD59" s="5" t="str">
        <f ca="1">IFERROR(__xludf.DUMMYFUNCTION("""COMPUTED_VALUE"""),"E")</f>
        <v>E</v>
      </c>
      <c r="BE59" s="5" t="str">
        <f ca="1">IFERROR(__xludf.DUMMYFUNCTION("""COMPUTED_VALUE"""),"E")</f>
        <v>E</v>
      </c>
      <c r="BF59" s="5" t="str">
        <f ca="1">IFERROR(__xludf.DUMMYFUNCTION("""COMPUTED_VALUE"""),"E")</f>
        <v>E</v>
      </c>
      <c r="BG59" s="5" t="str">
        <f ca="1">IFERROR(__xludf.DUMMYFUNCTION("""COMPUTED_VALUE"""),"E")</f>
        <v>E</v>
      </c>
      <c r="BH59" s="5" t="str">
        <f ca="1">IFERROR(__xludf.DUMMYFUNCTION("""COMPUTED_VALUE"""),"E")</f>
        <v>E</v>
      </c>
      <c r="BI59" s="5" t="str">
        <f ca="1">IFERROR(__xludf.DUMMYFUNCTION("""COMPUTED_VALUE"""),"E")</f>
        <v>E</v>
      </c>
      <c r="BJ59" s="5" t="str">
        <f ca="1">IFERROR(__xludf.DUMMYFUNCTION("""COMPUTED_VALUE"""),"E")</f>
        <v>E</v>
      </c>
      <c r="BK59" s="5" t="str">
        <f ca="1">IFERROR(__xludf.DUMMYFUNCTION("""COMPUTED_VALUE"""),"E")</f>
        <v>E</v>
      </c>
      <c r="BL59" s="5" t="str">
        <f ca="1">IFERROR(__xludf.DUMMYFUNCTION("""COMPUTED_VALUE"""),"E")</f>
        <v>E</v>
      </c>
      <c r="BM59" s="5" t="str">
        <f ca="1">IFERROR(__xludf.DUMMYFUNCTION("""COMPUTED_VALUE"""),"E")</f>
        <v>E</v>
      </c>
      <c r="BN59" s="5" t="str">
        <f ca="1">IFERROR(__xludf.DUMMYFUNCTION("""COMPUTED_VALUE"""),"E")</f>
        <v>E</v>
      </c>
      <c r="BO59" s="5" t="str">
        <f ca="1">IFERROR(__xludf.DUMMYFUNCTION("""COMPUTED_VALUE"""),"E")</f>
        <v>E</v>
      </c>
      <c r="BP59" s="5" t="str">
        <f ca="1">IFERROR(__xludf.DUMMYFUNCTION("""COMPUTED_VALUE"""),"E")</f>
        <v>E</v>
      </c>
      <c r="BQ59" s="5" t="str">
        <f ca="1">IFERROR(__xludf.DUMMYFUNCTION("""COMPUTED_VALUE"""),"E")</f>
        <v>E</v>
      </c>
      <c r="BR59" s="5" t="str">
        <f ca="1">IFERROR(__xludf.DUMMYFUNCTION("""COMPUTED_VALUE"""),"E")</f>
        <v>E</v>
      </c>
      <c r="BS59" s="5" t="str">
        <f ca="1">IFERROR(__xludf.DUMMYFUNCTION("""COMPUTED_VALUE"""),"E")</f>
        <v>E</v>
      </c>
      <c r="BT59" s="5" t="str">
        <f ca="1">IFERROR(__xludf.DUMMYFUNCTION("""COMPUTED_VALUE"""),"E")</f>
        <v>E</v>
      </c>
      <c r="BU59" s="5" t="str">
        <f ca="1">IFERROR(__xludf.DUMMYFUNCTION("""COMPUTED_VALUE"""),"E")</f>
        <v>E</v>
      </c>
      <c r="BV59" s="5" t="str">
        <f ca="1">IFERROR(__xludf.DUMMYFUNCTION("""COMPUTED_VALUE"""),"E")</f>
        <v>E</v>
      </c>
      <c r="BW59" s="5" t="str">
        <f ca="1">IFERROR(__xludf.DUMMYFUNCTION("""COMPUTED_VALUE"""),"E")</f>
        <v>E</v>
      </c>
      <c r="BX59" s="5" t="str">
        <f ca="1">IFERROR(__xludf.DUMMYFUNCTION("""COMPUTED_VALUE"""),"E")</f>
        <v>E</v>
      </c>
      <c r="BY59" s="5" t="str">
        <f ca="1">IFERROR(__xludf.DUMMYFUNCTION("""COMPUTED_VALUE"""),"E")</f>
        <v>E</v>
      </c>
      <c r="BZ59" s="5" t="str">
        <f ca="1">IFERROR(__xludf.DUMMYFUNCTION("""COMPUTED_VALUE"""),"E")</f>
        <v>E</v>
      </c>
      <c r="CA59" s="5" t="str">
        <f ca="1">IFERROR(__xludf.DUMMYFUNCTION("""COMPUTED_VALUE"""),"E")</f>
        <v>E</v>
      </c>
      <c r="CB59" s="5" t="str">
        <f ca="1">IFERROR(__xludf.DUMMYFUNCTION("""COMPUTED_VALUE"""),"E")</f>
        <v>E</v>
      </c>
      <c r="CC59" s="5" t="str">
        <f ca="1">IFERROR(__xludf.DUMMYFUNCTION("""COMPUTED_VALUE"""),"E")</f>
        <v>E</v>
      </c>
      <c r="CD59" s="5" t="str">
        <f ca="1">IFERROR(__xludf.DUMMYFUNCTION("""COMPUTED_VALUE"""),"E")</f>
        <v>E</v>
      </c>
      <c r="CE59" s="5" t="str">
        <f ca="1">IFERROR(__xludf.DUMMYFUNCTION("""COMPUTED_VALUE"""),"E")</f>
        <v>E</v>
      </c>
      <c r="CF59" s="5" t="str">
        <f ca="1">IFERROR(__xludf.DUMMYFUNCTION("""COMPUTED_VALUE"""),"E")</f>
        <v>E</v>
      </c>
      <c r="CG59" s="5" t="str">
        <f ca="1">IFERROR(__xludf.DUMMYFUNCTION("""COMPUTED_VALUE"""),"E")</f>
        <v>E</v>
      </c>
      <c r="CH59" s="5" t="str">
        <f ca="1">IFERROR(__xludf.DUMMYFUNCTION("""COMPUTED_VALUE"""),"E")</f>
        <v>E</v>
      </c>
      <c r="CI59" s="5" t="str">
        <f ca="1">IFERROR(__xludf.DUMMYFUNCTION("""COMPUTED_VALUE"""),"E")</f>
        <v>E</v>
      </c>
      <c r="CJ59" s="5" t="str">
        <f ca="1">IFERROR(__xludf.DUMMYFUNCTION("""COMPUTED_VALUE"""),"E")</f>
        <v>E</v>
      </c>
      <c r="CK59" s="5" t="str">
        <f ca="1">IFERROR(__xludf.DUMMYFUNCTION("""COMPUTED_VALUE"""),"E")</f>
        <v>E</v>
      </c>
      <c r="CL59" s="5" t="str">
        <f ca="1">IFERROR(__xludf.DUMMYFUNCTION("""COMPUTED_VALUE"""),"E")</f>
        <v>E</v>
      </c>
      <c r="CM59" s="5" t="str">
        <f ca="1">IFERROR(__xludf.DUMMYFUNCTION("""COMPUTED_VALUE"""),"E")</f>
        <v>E</v>
      </c>
      <c r="CN59" s="5" t="str">
        <f ca="1">IFERROR(__xludf.DUMMYFUNCTION("""COMPUTED_VALUE"""),"E")</f>
        <v>E</v>
      </c>
      <c r="CO59" s="5" t="str">
        <f ca="1">IFERROR(__xludf.DUMMYFUNCTION("""COMPUTED_VALUE"""),"E")</f>
        <v>E</v>
      </c>
      <c r="CP59" s="5" t="str">
        <f ca="1">IFERROR(__xludf.DUMMYFUNCTION("""COMPUTED_VALUE"""),"E")</f>
        <v>E</v>
      </c>
      <c r="CQ59" s="5" t="str">
        <f ca="1">IFERROR(__xludf.DUMMYFUNCTION("""COMPUTED_VALUE"""),"E")</f>
        <v>E</v>
      </c>
      <c r="CR59" s="5" t="str">
        <f ca="1">IFERROR(__xludf.DUMMYFUNCTION("""COMPUTED_VALUE"""),"E")</f>
        <v>E</v>
      </c>
      <c r="CS59" s="5" t="str">
        <f ca="1">IFERROR(__xludf.DUMMYFUNCTION("""COMPUTED_VALUE"""),"E")</f>
        <v>E</v>
      </c>
      <c r="CT59" s="5" t="str">
        <f ca="1">IFERROR(__xludf.DUMMYFUNCTION("""COMPUTED_VALUE"""),"E")</f>
        <v>E</v>
      </c>
      <c r="CU59" s="5" t="str">
        <f ca="1">IFERROR(__xludf.DUMMYFUNCTION("""COMPUTED_VALUE"""),"E")</f>
        <v>E</v>
      </c>
      <c r="CV59" s="5" t="str">
        <f ca="1">IFERROR(__xludf.DUMMYFUNCTION("""COMPUTED_VALUE"""),"E")</f>
        <v>E</v>
      </c>
      <c r="CW59" s="5" t="str">
        <f ca="1">IFERROR(__xludf.DUMMYFUNCTION("""COMPUTED_VALUE"""),"E")</f>
        <v>E</v>
      </c>
      <c r="CX59" s="5" t="str">
        <f ca="1">IFERROR(__xludf.DUMMYFUNCTION("""COMPUTED_VALUE"""),"E")</f>
        <v>E</v>
      </c>
      <c r="CY59" s="5" t="str">
        <f ca="1">IFERROR(__xludf.DUMMYFUNCTION("""COMPUTED_VALUE"""),"E")</f>
        <v>E</v>
      </c>
      <c r="CZ59" s="5" t="str">
        <f ca="1">IFERROR(__xludf.DUMMYFUNCTION("""COMPUTED_VALUE"""),"E")</f>
        <v>E</v>
      </c>
      <c r="DA59" s="5" t="str">
        <f ca="1">IFERROR(__xludf.DUMMYFUNCTION("""COMPUTED_VALUE"""),"E")</f>
        <v>E</v>
      </c>
      <c r="DB59" s="5" t="str">
        <f ca="1">IFERROR(__xludf.DUMMYFUNCTION("""COMPUTED_VALUE"""),"E")</f>
        <v>E</v>
      </c>
      <c r="DC59" s="5" t="str">
        <f ca="1">IFERROR(__xludf.DUMMYFUNCTION("""COMPUTED_VALUE"""),"E")</f>
        <v>E</v>
      </c>
      <c r="DD59" s="5" t="str">
        <f ca="1">IFERROR(__xludf.DUMMYFUNCTION("""COMPUTED_VALUE"""),"E")</f>
        <v>E</v>
      </c>
      <c r="DE59" s="5" t="str">
        <f ca="1">IFERROR(__xludf.DUMMYFUNCTION("""COMPUTED_VALUE"""),"E")</f>
        <v>E</v>
      </c>
      <c r="DF59" s="5"/>
      <c r="DG59" s="5"/>
      <c r="DH59" s="5"/>
      <c r="DI59" s="5"/>
      <c r="DJ59" s="5"/>
      <c r="DK59" s="5"/>
      <c r="DL59" s="5"/>
      <c r="DM59" s="5"/>
      <c r="DN59" s="5"/>
      <c r="DO59" s="5"/>
    </row>
    <row r="60" spans="1:119" ht="14">
      <c r="A60" s="3">
        <f t="shared" ca="1" si="0"/>
        <v>29</v>
      </c>
      <c r="B60" s="3" t="str">
        <f ca="1">IFERROR(__xludf.DUMMYFUNCTION("""COMPUTED_VALUE"""),"us-NC")</f>
        <v>us-NC</v>
      </c>
      <c r="C60" s="3" t="str">
        <f ca="1">IFERROR(__xludf.DUMMYFUNCTION("""COMPUTED_VALUE"""),"North Carolina")</f>
        <v>North Carolina</v>
      </c>
      <c r="D60" s="5" t="str">
        <f ca="1">IFERROR(__xludf.DUMMYFUNCTION("""COMPUTED_VALUE"""),"E")</f>
        <v>E</v>
      </c>
      <c r="E60" s="5" t="str">
        <f ca="1">IFERROR(__xludf.DUMMYFUNCTION("""COMPUTED_VALUE"""),"E")</f>
        <v>E</v>
      </c>
      <c r="F60" s="5" t="str">
        <f ca="1">IFERROR(__xludf.DUMMYFUNCTION("""COMPUTED_VALUE"""),"E")</f>
        <v>E</v>
      </c>
      <c r="G60" s="5" t="str">
        <f ca="1">IFERROR(__xludf.DUMMYFUNCTION("""COMPUTED_VALUE"""),"E")</f>
        <v>E</v>
      </c>
      <c r="H60" s="5" t="str">
        <f ca="1">IFERROR(__xludf.DUMMYFUNCTION("""COMPUTED_VALUE"""),"E")</f>
        <v>E</v>
      </c>
      <c r="I60" s="5" t="str">
        <f ca="1">IFERROR(__xludf.DUMMYFUNCTION("""COMPUTED_VALUE"""),"E")</f>
        <v>E</v>
      </c>
      <c r="J60" s="5" t="str">
        <f ca="1">IFERROR(__xludf.DUMMYFUNCTION("""COMPUTED_VALUE"""),"E")</f>
        <v>E</v>
      </c>
      <c r="K60" s="5" t="str">
        <f ca="1">IFERROR(__xludf.DUMMYFUNCTION("""COMPUTED_VALUE"""),"E")</f>
        <v>E</v>
      </c>
      <c r="L60" s="5" t="str">
        <f ca="1">IFERROR(__xludf.DUMMYFUNCTION("""COMPUTED_VALUE"""),"E")</f>
        <v>E</v>
      </c>
      <c r="M60" s="5" t="str">
        <f ca="1">IFERROR(__xludf.DUMMYFUNCTION("""COMPUTED_VALUE"""),"E")</f>
        <v>E</v>
      </c>
      <c r="N60" s="5" t="str">
        <f ca="1">IFERROR(__xludf.DUMMYFUNCTION("""COMPUTED_VALUE"""),"T")</f>
        <v>T</v>
      </c>
      <c r="O60" s="5" t="str">
        <f ca="1">IFERROR(__xludf.DUMMYFUNCTION("""COMPUTED_VALUE"""),"T")</f>
        <v>T</v>
      </c>
      <c r="P60" s="5" t="str">
        <f ca="1">IFERROR(__xludf.DUMMYFUNCTION("""COMPUTED_VALUE"""),"T")</f>
        <v>T</v>
      </c>
      <c r="Q60" s="5" t="str">
        <f ca="1">IFERROR(__xludf.DUMMYFUNCTION("""COMPUTED_VALUE"""),"T")</f>
        <v>T</v>
      </c>
      <c r="R60" s="5" t="str">
        <f ca="1">IFERROR(__xludf.DUMMYFUNCTION("""COMPUTED_VALUE"""),"E")</f>
        <v>E</v>
      </c>
      <c r="S60" s="5" t="str">
        <f ca="1">IFERROR(__xludf.DUMMYFUNCTION("""COMPUTED_VALUE"""),"E")</f>
        <v>E</v>
      </c>
      <c r="T60" s="5" t="str">
        <f ca="1">IFERROR(__xludf.DUMMYFUNCTION("""COMPUTED_VALUE"""),"E")</f>
        <v>E</v>
      </c>
      <c r="U60" s="5" t="str">
        <f ca="1">IFERROR(__xludf.DUMMYFUNCTION("""COMPUTED_VALUE"""),"E")</f>
        <v>E</v>
      </c>
      <c r="V60" s="5" t="str">
        <f ca="1">IFERROR(__xludf.DUMMYFUNCTION("""COMPUTED_VALUE"""),"E")</f>
        <v>E</v>
      </c>
      <c r="W60" s="5" t="str">
        <f ca="1">IFERROR(__xludf.DUMMYFUNCTION("""COMPUTED_VALUE"""),"E")</f>
        <v>E</v>
      </c>
      <c r="X60" s="5" t="str">
        <f ca="1">IFERROR(__xludf.DUMMYFUNCTION("""COMPUTED_VALUE"""),"E")</f>
        <v>E</v>
      </c>
      <c r="Y60" s="5" t="str">
        <f ca="1">IFERROR(__xludf.DUMMYFUNCTION("""COMPUTED_VALUE"""),"E")</f>
        <v>E</v>
      </c>
      <c r="Z60" s="5" t="str">
        <f ca="1">IFERROR(__xludf.DUMMYFUNCTION("""COMPUTED_VALUE"""),"E")</f>
        <v>E</v>
      </c>
      <c r="AA60" s="5" t="str">
        <f ca="1">IFERROR(__xludf.DUMMYFUNCTION("""COMPUTED_VALUE"""),"E")</f>
        <v>E</v>
      </c>
      <c r="AB60" s="5" t="str">
        <f ca="1">IFERROR(__xludf.DUMMYFUNCTION("""COMPUTED_VALUE"""),"E")</f>
        <v>E</v>
      </c>
      <c r="AC60" s="5" t="str">
        <f ca="1">IFERROR(__xludf.DUMMYFUNCTION("""COMPUTED_VALUE"""),"T")</f>
        <v>T</v>
      </c>
      <c r="AD60" s="5" t="str">
        <f ca="1">IFERROR(__xludf.DUMMYFUNCTION("""COMPUTED_VALUE"""),"E")</f>
        <v>E</v>
      </c>
      <c r="AE60" s="5" t="str">
        <f ca="1">IFERROR(__xludf.DUMMYFUNCTION("""COMPUTED_VALUE"""),"T")</f>
        <v>T</v>
      </c>
      <c r="AF60" s="5" t="str">
        <f ca="1">IFERROR(__xludf.DUMMYFUNCTION("""COMPUTED_VALUE"""),"T")</f>
        <v>T</v>
      </c>
      <c r="AG60" s="5" t="str">
        <f ca="1">IFERROR(__xludf.DUMMYFUNCTION("""COMPUTED_VALUE"""),"T")</f>
        <v>T</v>
      </c>
      <c r="AH60" s="5" t="str">
        <f ca="1">IFERROR(__xludf.DUMMYFUNCTION("""COMPUTED_VALUE"""),"T")</f>
        <v>T</v>
      </c>
      <c r="AI60" s="5" t="str">
        <f ca="1">IFERROR(__xludf.DUMMYFUNCTION("""COMPUTED_VALUE"""),"T")</f>
        <v>T</v>
      </c>
      <c r="AJ60" s="5" t="str">
        <f ca="1">IFERROR(__xludf.DUMMYFUNCTION("""COMPUTED_VALUE"""),"T")</f>
        <v>T</v>
      </c>
      <c r="AK60" s="5" t="str">
        <f ca="1">IFERROR(__xludf.DUMMYFUNCTION("""COMPUTED_VALUE"""),"T")</f>
        <v>T</v>
      </c>
      <c r="AL60" s="5" t="str">
        <f ca="1">IFERROR(__xludf.DUMMYFUNCTION("""COMPUTED_VALUE"""),"T")</f>
        <v>T</v>
      </c>
      <c r="AM60" s="5" t="str">
        <f ca="1">IFERROR(__xludf.DUMMYFUNCTION("""COMPUTED_VALUE"""),"T")</f>
        <v>T</v>
      </c>
      <c r="AN60" s="5" t="str">
        <f ca="1">IFERROR(__xludf.DUMMYFUNCTION("""COMPUTED_VALUE"""),"T")</f>
        <v>T</v>
      </c>
      <c r="AO60" s="5" t="str">
        <f ca="1">IFERROR(__xludf.DUMMYFUNCTION("""COMPUTED_VALUE"""),"T")</f>
        <v>T</v>
      </c>
      <c r="AP60" s="5" t="str">
        <f ca="1">IFERROR(__xludf.DUMMYFUNCTION("""COMPUTED_VALUE"""),"T")</f>
        <v>T</v>
      </c>
      <c r="AQ60" s="5" t="str">
        <f ca="1">IFERROR(__xludf.DUMMYFUNCTION("""COMPUTED_VALUE"""),"T")</f>
        <v>T</v>
      </c>
      <c r="AR60" s="5" t="str">
        <f ca="1">IFERROR(__xludf.DUMMYFUNCTION("""COMPUTED_VALUE"""),"T")</f>
        <v>T</v>
      </c>
      <c r="AS60" s="5" t="str">
        <f ca="1">IFERROR(__xludf.DUMMYFUNCTION("""COMPUTED_VALUE"""),"T")</f>
        <v>T</v>
      </c>
      <c r="AT60" s="5" t="str">
        <f ca="1">IFERROR(__xludf.DUMMYFUNCTION("""COMPUTED_VALUE"""),"T")</f>
        <v>T</v>
      </c>
      <c r="AU60" s="5" t="str">
        <f ca="1">IFERROR(__xludf.DUMMYFUNCTION("""COMPUTED_VALUE"""),"T")</f>
        <v>T</v>
      </c>
      <c r="AV60" s="5" t="str">
        <f ca="1">IFERROR(__xludf.DUMMYFUNCTION("""COMPUTED_VALUE"""),"T")</f>
        <v>T</v>
      </c>
      <c r="AW60" s="5" t="str">
        <f ca="1">IFERROR(__xludf.DUMMYFUNCTION("""COMPUTED_VALUE"""),"T")</f>
        <v>T</v>
      </c>
      <c r="AX60" s="5" t="str">
        <f ca="1">IFERROR(__xludf.DUMMYFUNCTION("""COMPUTED_VALUE"""),"T")</f>
        <v>T</v>
      </c>
      <c r="AY60" s="5" t="str">
        <f ca="1">IFERROR(__xludf.DUMMYFUNCTION("""COMPUTED_VALUE"""),"T")</f>
        <v>T</v>
      </c>
      <c r="AZ60" s="5" t="str">
        <f ca="1">IFERROR(__xludf.DUMMYFUNCTION("""COMPUTED_VALUE"""),"T")</f>
        <v>T</v>
      </c>
      <c r="BA60" s="5" t="str">
        <f ca="1">IFERROR(__xludf.DUMMYFUNCTION("""COMPUTED_VALUE"""),"T")</f>
        <v>T</v>
      </c>
      <c r="BB60" s="5" t="str">
        <f ca="1">IFERROR(__xludf.DUMMYFUNCTION("""COMPUTED_VALUE"""),"T")</f>
        <v>T</v>
      </c>
      <c r="BC60" s="5" t="str">
        <f ca="1">IFERROR(__xludf.DUMMYFUNCTION("""COMPUTED_VALUE"""),"T")</f>
        <v>T</v>
      </c>
      <c r="BD60" s="5" t="str">
        <f ca="1">IFERROR(__xludf.DUMMYFUNCTION("""COMPUTED_VALUE"""),"T")</f>
        <v>T</v>
      </c>
      <c r="BE60" s="5" t="str">
        <f ca="1">IFERROR(__xludf.DUMMYFUNCTION("""COMPUTED_VALUE"""),"E")</f>
        <v>E</v>
      </c>
      <c r="BF60" s="5" t="str">
        <f ca="1">IFERROR(__xludf.DUMMYFUNCTION("""COMPUTED_VALUE"""),"E")</f>
        <v>E</v>
      </c>
      <c r="BG60" s="5" t="str">
        <f ca="1">IFERROR(__xludf.DUMMYFUNCTION("""COMPUTED_VALUE"""),"E")</f>
        <v>E</v>
      </c>
      <c r="BH60" s="5" t="str">
        <f ca="1">IFERROR(__xludf.DUMMYFUNCTION("""COMPUTED_VALUE"""),"E")</f>
        <v>E</v>
      </c>
      <c r="BI60" s="5" t="str">
        <f ca="1">IFERROR(__xludf.DUMMYFUNCTION("""COMPUTED_VALUE"""),"E")</f>
        <v>E</v>
      </c>
      <c r="BJ60" s="5" t="str">
        <f ca="1">IFERROR(__xludf.DUMMYFUNCTION("""COMPUTED_VALUE"""),"E")</f>
        <v>E</v>
      </c>
      <c r="BK60" s="5" t="str">
        <f ca="1">IFERROR(__xludf.DUMMYFUNCTION("""COMPUTED_VALUE"""),"E")</f>
        <v>E</v>
      </c>
      <c r="BL60" s="5" t="str">
        <f ca="1">IFERROR(__xludf.DUMMYFUNCTION("""COMPUTED_VALUE"""),"E")</f>
        <v>E</v>
      </c>
      <c r="BM60" s="5" t="str">
        <f ca="1">IFERROR(__xludf.DUMMYFUNCTION("""COMPUTED_VALUE"""),"E")</f>
        <v>E</v>
      </c>
      <c r="BN60" s="5" t="str">
        <f ca="1">IFERROR(__xludf.DUMMYFUNCTION("""COMPUTED_VALUE"""),"T")</f>
        <v>T</v>
      </c>
      <c r="BO60" s="5" t="str">
        <f ca="1">IFERROR(__xludf.DUMMYFUNCTION("""COMPUTED_VALUE"""),"T")</f>
        <v>T</v>
      </c>
      <c r="BP60" s="5" t="str">
        <f ca="1">IFERROR(__xludf.DUMMYFUNCTION("""COMPUTED_VALUE"""),"T")</f>
        <v>T</v>
      </c>
      <c r="BQ60" s="5" t="str">
        <f ca="1">IFERROR(__xludf.DUMMYFUNCTION("""COMPUTED_VALUE"""),"T")</f>
        <v>T</v>
      </c>
      <c r="BR60" s="5" t="str">
        <f ca="1">IFERROR(__xludf.DUMMYFUNCTION("""COMPUTED_VALUE"""),"T")</f>
        <v>T</v>
      </c>
      <c r="BS60" s="5" t="str">
        <f ca="1">IFERROR(__xludf.DUMMYFUNCTION("""COMPUTED_VALUE"""),"T")</f>
        <v>T</v>
      </c>
      <c r="BT60" s="5" t="str">
        <f ca="1">IFERROR(__xludf.DUMMYFUNCTION("""COMPUTED_VALUE"""),"E")</f>
        <v>E</v>
      </c>
      <c r="BU60" s="5" t="str">
        <f ca="1">IFERROR(__xludf.DUMMYFUNCTION("""COMPUTED_VALUE"""),"T")</f>
        <v>T</v>
      </c>
      <c r="BV60" s="5" t="str">
        <f ca="1">IFERROR(__xludf.DUMMYFUNCTION("""COMPUTED_VALUE"""),"T")</f>
        <v>T</v>
      </c>
      <c r="BW60" s="5" t="str">
        <f ca="1">IFERROR(__xludf.DUMMYFUNCTION("""COMPUTED_VALUE"""),"T")</f>
        <v>T</v>
      </c>
      <c r="BX60" s="5" t="str">
        <f ca="1">IFERROR(__xludf.DUMMYFUNCTION("""COMPUTED_VALUE"""),"T")</f>
        <v>T</v>
      </c>
      <c r="BY60" s="5" t="str">
        <f ca="1">IFERROR(__xludf.DUMMYFUNCTION("""COMPUTED_VALUE"""),"T")</f>
        <v>T</v>
      </c>
      <c r="BZ60" s="5" t="str">
        <f ca="1">IFERROR(__xludf.DUMMYFUNCTION("""COMPUTED_VALUE"""),"T")</f>
        <v>T</v>
      </c>
      <c r="CA60" s="5" t="str">
        <f ca="1">IFERROR(__xludf.DUMMYFUNCTION("""COMPUTED_VALUE"""),"T")</f>
        <v>T</v>
      </c>
      <c r="CB60" s="5" t="str">
        <f ca="1">IFERROR(__xludf.DUMMYFUNCTION("""COMPUTED_VALUE"""),"T")</f>
        <v>T</v>
      </c>
      <c r="CC60" s="5" t="str">
        <f ca="1">IFERROR(__xludf.DUMMYFUNCTION("""COMPUTED_VALUE"""),"T")</f>
        <v>T</v>
      </c>
      <c r="CD60" s="5" t="str">
        <f ca="1">IFERROR(__xludf.DUMMYFUNCTION("""COMPUTED_VALUE"""),"T")</f>
        <v>T</v>
      </c>
      <c r="CE60" s="5" t="str">
        <f ca="1">IFERROR(__xludf.DUMMYFUNCTION("""COMPUTED_VALUE"""),"T")</f>
        <v>T</v>
      </c>
      <c r="CF60" s="5" t="str">
        <f ca="1">IFERROR(__xludf.DUMMYFUNCTION("""COMPUTED_VALUE"""),"T")</f>
        <v>T</v>
      </c>
      <c r="CG60" s="5" t="str">
        <f ca="1">IFERROR(__xludf.DUMMYFUNCTION("""COMPUTED_VALUE"""),"T")</f>
        <v>T</v>
      </c>
      <c r="CH60" s="5" t="str">
        <f ca="1">IFERROR(__xludf.DUMMYFUNCTION("""COMPUTED_VALUE"""),"T")</f>
        <v>T</v>
      </c>
      <c r="CI60" s="5" t="str">
        <f ca="1">IFERROR(__xludf.DUMMYFUNCTION("""COMPUTED_VALUE"""),"T")</f>
        <v>T</v>
      </c>
      <c r="CJ60" s="5" t="str">
        <f ca="1">IFERROR(__xludf.DUMMYFUNCTION("""COMPUTED_VALUE"""),"T")</f>
        <v>T</v>
      </c>
      <c r="CK60" s="5" t="str">
        <f ca="1">IFERROR(__xludf.DUMMYFUNCTION("""COMPUTED_VALUE"""),"T")</f>
        <v>T</v>
      </c>
      <c r="CL60" s="5" t="str">
        <f ca="1">IFERROR(__xludf.DUMMYFUNCTION("""COMPUTED_VALUE"""),"T")</f>
        <v>T</v>
      </c>
      <c r="CM60" s="5" t="str">
        <f ca="1">IFERROR(__xludf.DUMMYFUNCTION("""COMPUTED_VALUE"""),"T")</f>
        <v>T</v>
      </c>
      <c r="CN60" s="5" t="str">
        <f ca="1">IFERROR(__xludf.DUMMYFUNCTION("""COMPUTED_VALUE"""),"T")</f>
        <v>T</v>
      </c>
      <c r="CO60" s="5" t="str">
        <f ca="1">IFERROR(__xludf.DUMMYFUNCTION("""COMPUTED_VALUE"""),"T")</f>
        <v>T</v>
      </c>
      <c r="CP60" s="5" t="str">
        <f ca="1">IFERROR(__xludf.DUMMYFUNCTION("""COMPUTED_VALUE"""),"T")</f>
        <v>T</v>
      </c>
      <c r="CQ60" s="5" t="str">
        <f ca="1">IFERROR(__xludf.DUMMYFUNCTION("""COMPUTED_VALUE"""),"T")</f>
        <v>T</v>
      </c>
      <c r="CR60" s="5" t="str">
        <f ca="1">IFERROR(__xludf.DUMMYFUNCTION("""COMPUTED_VALUE"""),"T")</f>
        <v>T</v>
      </c>
      <c r="CS60" s="5" t="str">
        <f ca="1">IFERROR(__xludf.DUMMYFUNCTION("""COMPUTED_VALUE"""),"T")</f>
        <v>T</v>
      </c>
      <c r="CT60" s="5" t="str">
        <f ca="1">IFERROR(__xludf.DUMMYFUNCTION("""COMPUTED_VALUE"""),"T")</f>
        <v>T</v>
      </c>
      <c r="CU60" s="5" t="str">
        <f ca="1">IFERROR(__xludf.DUMMYFUNCTION("""COMPUTED_VALUE"""),"T")</f>
        <v>T</v>
      </c>
      <c r="CV60" s="5" t="str">
        <f ca="1">IFERROR(__xludf.DUMMYFUNCTION("""COMPUTED_VALUE"""),"T")</f>
        <v>T</v>
      </c>
      <c r="CW60" s="5" t="str">
        <f ca="1">IFERROR(__xludf.DUMMYFUNCTION("""COMPUTED_VALUE"""),"T")</f>
        <v>T</v>
      </c>
      <c r="CX60" s="5" t="str">
        <f ca="1">IFERROR(__xludf.DUMMYFUNCTION("""COMPUTED_VALUE"""),"T")</f>
        <v>T</v>
      </c>
      <c r="CY60" s="5" t="str">
        <f ca="1">IFERROR(__xludf.DUMMYFUNCTION("""COMPUTED_VALUE"""),"T")</f>
        <v>T</v>
      </c>
      <c r="CZ60" s="5" t="str">
        <f ca="1">IFERROR(__xludf.DUMMYFUNCTION("""COMPUTED_VALUE"""),"T")</f>
        <v>T</v>
      </c>
      <c r="DA60" s="5" t="str">
        <f ca="1">IFERROR(__xludf.DUMMYFUNCTION("""COMPUTED_VALUE"""),"T")</f>
        <v>T</v>
      </c>
      <c r="DB60" s="5" t="str">
        <f ca="1">IFERROR(__xludf.DUMMYFUNCTION("""COMPUTED_VALUE"""),"T")</f>
        <v>T</v>
      </c>
      <c r="DC60" s="5" t="str">
        <f ca="1">IFERROR(__xludf.DUMMYFUNCTION("""COMPUTED_VALUE"""),"T")</f>
        <v>T</v>
      </c>
      <c r="DD60" s="5" t="str">
        <f ca="1">IFERROR(__xludf.DUMMYFUNCTION("""COMPUTED_VALUE"""),"T")</f>
        <v>T</v>
      </c>
      <c r="DE60" s="5" t="str">
        <f ca="1">IFERROR(__xludf.DUMMYFUNCTION("""COMPUTED_VALUE"""),"E")</f>
        <v>E</v>
      </c>
      <c r="DF60" s="5"/>
      <c r="DG60" s="5"/>
      <c r="DH60" s="5"/>
      <c r="DI60" s="5"/>
      <c r="DJ60" s="5"/>
      <c r="DK60" s="5"/>
      <c r="DL60" s="5"/>
      <c r="DM60" s="5"/>
      <c r="DN60" s="5"/>
      <c r="DO60" s="5"/>
    </row>
    <row r="61" spans="1:119" ht="14">
      <c r="A61" s="3">
        <f t="shared" ca="1" si="0"/>
        <v>30</v>
      </c>
      <c r="B61" s="3" t="str">
        <f ca="1">IFERROR(__xludf.DUMMYFUNCTION("""COMPUTED_VALUE"""),"us-ND")</f>
        <v>us-ND</v>
      </c>
      <c r="C61" s="3" t="str">
        <f ca="1">IFERROR(__xludf.DUMMYFUNCTION("""COMPUTED_VALUE"""),"North Dakota")</f>
        <v>North Dakota</v>
      </c>
      <c r="D61" s="5" t="str">
        <f ca="1">IFERROR(__xludf.DUMMYFUNCTION("""COMPUTED_VALUE"""),"E")</f>
        <v>E</v>
      </c>
      <c r="E61" s="5" t="str">
        <f ca="1">IFERROR(__xludf.DUMMYFUNCTION("""COMPUTED_VALUE"""),"E")</f>
        <v>E</v>
      </c>
      <c r="F61" s="5" t="str">
        <f ca="1">IFERROR(__xludf.DUMMYFUNCTION("""COMPUTED_VALUE"""),"E")</f>
        <v>E</v>
      </c>
      <c r="G61" s="5" t="str">
        <f ca="1">IFERROR(__xludf.DUMMYFUNCTION("""COMPUTED_VALUE"""),"E")</f>
        <v>E</v>
      </c>
      <c r="H61" s="5" t="str">
        <f ca="1">IFERROR(__xludf.DUMMYFUNCTION("""COMPUTED_VALUE"""),"E")</f>
        <v>E</v>
      </c>
      <c r="I61" s="5" t="str">
        <f ca="1">IFERROR(__xludf.DUMMYFUNCTION("""COMPUTED_VALUE"""),"E")</f>
        <v>E</v>
      </c>
      <c r="J61" s="5" t="str">
        <f ca="1">IFERROR(__xludf.DUMMYFUNCTION("""COMPUTED_VALUE"""),"E")</f>
        <v>E</v>
      </c>
      <c r="K61" s="5" t="str">
        <f ca="1">IFERROR(__xludf.DUMMYFUNCTION("""COMPUTED_VALUE"""),"E")</f>
        <v>E</v>
      </c>
      <c r="L61" s="5" t="str">
        <f ca="1">IFERROR(__xludf.DUMMYFUNCTION("""COMPUTED_VALUE"""),"E")</f>
        <v>E</v>
      </c>
      <c r="M61" s="5" t="str">
        <f ca="1">IFERROR(__xludf.DUMMYFUNCTION("""COMPUTED_VALUE"""),"E")</f>
        <v>E</v>
      </c>
      <c r="N61" s="5" t="str">
        <f ca="1">IFERROR(__xludf.DUMMYFUNCTION("""COMPUTED_VALUE"""),"E")</f>
        <v>E</v>
      </c>
      <c r="O61" s="5" t="str">
        <f ca="1">IFERROR(__xludf.DUMMYFUNCTION("""COMPUTED_VALUE"""),"E")</f>
        <v>E</v>
      </c>
      <c r="P61" s="5" t="str">
        <f ca="1">IFERROR(__xludf.DUMMYFUNCTION("""COMPUTED_VALUE"""),"E")</f>
        <v>E</v>
      </c>
      <c r="Q61" s="5" t="str">
        <f ca="1">IFERROR(__xludf.DUMMYFUNCTION("""COMPUTED_VALUE"""),"E")</f>
        <v>E</v>
      </c>
      <c r="R61" s="5" t="str">
        <f ca="1">IFERROR(__xludf.DUMMYFUNCTION("""COMPUTED_VALUE"""),"E")</f>
        <v>E</v>
      </c>
      <c r="S61" s="5" t="str">
        <f ca="1">IFERROR(__xludf.DUMMYFUNCTION("""COMPUTED_VALUE"""),"E")</f>
        <v>E</v>
      </c>
      <c r="T61" s="5" t="str">
        <f ca="1">IFERROR(__xludf.DUMMYFUNCTION("""COMPUTED_VALUE"""),"E")</f>
        <v>E</v>
      </c>
      <c r="U61" s="5" t="str">
        <f ca="1">IFERROR(__xludf.DUMMYFUNCTION("""COMPUTED_VALUE"""),"E")</f>
        <v>E</v>
      </c>
      <c r="V61" s="5" t="str">
        <f ca="1">IFERROR(__xludf.DUMMYFUNCTION("""COMPUTED_VALUE"""),"E")</f>
        <v>E</v>
      </c>
      <c r="W61" s="5" t="str">
        <f ca="1">IFERROR(__xludf.DUMMYFUNCTION("""COMPUTED_VALUE"""),"E")</f>
        <v>E</v>
      </c>
      <c r="X61" s="5" t="str">
        <f ca="1">IFERROR(__xludf.DUMMYFUNCTION("""COMPUTED_VALUE"""),"E")</f>
        <v>E</v>
      </c>
      <c r="Y61" s="5" t="str">
        <f ca="1">IFERROR(__xludf.DUMMYFUNCTION("""COMPUTED_VALUE"""),"E")</f>
        <v>E</v>
      </c>
      <c r="Z61" s="5" t="str">
        <f ca="1">IFERROR(__xludf.DUMMYFUNCTION("""COMPUTED_VALUE"""),"E")</f>
        <v>E</v>
      </c>
      <c r="AA61" s="5" t="str">
        <f ca="1">IFERROR(__xludf.DUMMYFUNCTION("""COMPUTED_VALUE"""),"E")</f>
        <v>E</v>
      </c>
      <c r="AB61" s="5" t="str">
        <f ca="1">IFERROR(__xludf.DUMMYFUNCTION("""COMPUTED_VALUE"""),"T")</f>
        <v>T</v>
      </c>
      <c r="AC61" s="5" t="str">
        <f ca="1">IFERROR(__xludf.DUMMYFUNCTION("""COMPUTED_VALUE"""),"T")</f>
        <v>T</v>
      </c>
      <c r="AD61" s="5" t="str">
        <f ca="1">IFERROR(__xludf.DUMMYFUNCTION("""COMPUTED_VALUE"""),"E")</f>
        <v>E</v>
      </c>
      <c r="AE61" s="5" t="str">
        <f ca="1">IFERROR(__xludf.DUMMYFUNCTION("""COMPUTED_VALUE"""),"T")</f>
        <v>T</v>
      </c>
      <c r="AF61" s="5" t="str">
        <f ca="1">IFERROR(__xludf.DUMMYFUNCTION("""COMPUTED_VALUE"""),"T")</f>
        <v>T</v>
      </c>
      <c r="AG61" s="5" t="str">
        <f ca="1">IFERROR(__xludf.DUMMYFUNCTION("""COMPUTED_VALUE"""),"T")</f>
        <v>T</v>
      </c>
      <c r="AH61" s="5" t="str">
        <f ca="1">IFERROR(__xludf.DUMMYFUNCTION("""COMPUTED_VALUE"""),"T")</f>
        <v>T</v>
      </c>
      <c r="AI61" s="5" t="str">
        <f ca="1">IFERROR(__xludf.DUMMYFUNCTION("""COMPUTED_VALUE"""),"E")</f>
        <v>E</v>
      </c>
      <c r="AJ61" s="5" t="str">
        <f ca="1">IFERROR(__xludf.DUMMYFUNCTION("""COMPUTED_VALUE"""),"E")</f>
        <v>E</v>
      </c>
      <c r="AK61" s="5" t="str">
        <f ca="1">IFERROR(__xludf.DUMMYFUNCTION("""COMPUTED_VALUE"""),"E")</f>
        <v>E</v>
      </c>
      <c r="AL61" s="5" t="str">
        <f ca="1">IFERROR(__xludf.DUMMYFUNCTION("""COMPUTED_VALUE"""),"E")</f>
        <v>E</v>
      </c>
      <c r="AM61" s="5" t="str">
        <f ca="1">IFERROR(__xludf.DUMMYFUNCTION("""COMPUTED_VALUE"""),"E")</f>
        <v>E</v>
      </c>
      <c r="AN61" s="5" t="str">
        <f ca="1">IFERROR(__xludf.DUMMYFUNCTION("""COMPUTED_VALUE"""),"E")</f>
        <v>E</v>
      </c>
      <c r="AO61" s="5" t="str">
        <f ca="1">IFERROR(__xludf.DUMMYFUNCTION("""COMPUTED_VALUE"""),"E")</f>
        <v>E</v>
      </c>
      <c r="AP61" s="5" t="str">
        <f ca="1">IFERROR(__xludf.DUMMYFUNCTION("""COMPUTED_VALUE"""),"E")</f>
        <v>E</v>
      </c>
      <c r="AQ61" s="5" t="str">
        <f ca="1">IFERROR(__xludf.DUMMYFUNCTION("""COMPUTED_VALUE"""),"E")</f>
        <v>E</v>
      </c>
      <c r="AR61" s="5" t="str">
        <f ca="1">IFERROR(__xludf.DUMMYFUNCTION("""COMPUTED_VALUE"""),"E")</f>
        <v>E</v>
      </c>
      <c r="AS61" s="5" t="str">
        <f ca="1">IFERROR(__xludf.DUMMYFUNCTION("""COMPUTED_VALUE"""),"E")</f>
        <v>E</v>
      </c>
      <c r="AT61" s="5" t="str">
        <f ca="1">IFERROR(__xludf.DUMMYFUNCTION("""COMPUTED_VALUE"""),"E")</f>
        <v>E</v>
      </c>
      <c r="AU61" s="5" t="str">
        <f ca="1">IFERROR(__xludf.DUMMYFUNCTION("""COMPUTED_VALUE"""),"E")</f>
        <v>E</v>
      </c>
      <c r="AV61" s="5" t="str">
        <f ca="1">IFERROR(__xludf.DUMMYFUNCTION("""COMPUTED_VALUE"""),"E")</f>
        <v>E</v>
      </c>
      <c r="AW61" s="5" t="str">
        <f ca="1">IFERROR(__xludf.DUMMYFUNCTION("""COMPUTED_VALUE"""),"E")</f>
        <v>E</v>
      </c>
      <c r="AX61" s="5" t="str">
        <f ca="1">IFERROR(__xludf.DUMMYFUNCTION("""COMPUTED_VALUE"""),"E")</f>
        <v>E</v>
      </c>
      <c r="AY61" s="5" t="str">
        <f ca="1">IFERROR(__xludf.DUMMYFUNCTION("""COMPUTED_VALUE"""),"E")</f>
        <v>E</v>
      </c>
      <c r="AZ61" s="5" t="str">
        <f ca="1">IFERROR(__xludf.DUMMYFUNCTION("""COMPUTED_VALUE"""),"E")</f>
        <v>E</v>
      </c>
      <c r="BA61" s="5" t="str">
        <f ca="1">IFERROR(__xludf.DUMMYFUNCTION("""COMPUTED_VALUE"""),"E")</f>
        <v>E</v>
      </c>
      <c r="BB61" s="5" t="str">
        <f ca="1">IFERROR(__xludf.DUMMYFUNCTION("""COMPUTED_VALUE"""),"E")</f>
        <v>E</v>
      </c>
      <c r="BC61" s="5" t="str">
        <f ca="1">IFERROR(__xludf.DUMMYFUNCTION("""COMPUTED_VALUE"""),"E")</f>
        <v>E</v>
      </c>
      <c r="BD61" s="5" t="str">
        <f ca="1">IFERROR(__xludf.DUMMYFUNCTION("""COMPUTED_VALUE"""),"E")</f>
        <v>E</v>
      </c>
      <c r="BE61" s="5" t="str">
        <f ca="1">IFERROR(__xludf.DUMMYFUNCTION("""COMPUTED_VALUE"""),"E")</f>
        <v>E</v>
      </c>
      <c r="BF61" s="5" t="str">
        <f ca="1">IFERROR(__xludf.DUMMYFUNCTION("""COMPUTED_VALUE"""),"E")</f>
        <v>E</v>
      </c>
      <c r="BG61" s="5" t="str">
        <f ca="1">IFERROR(__xludf.DUMMYFUNCTION("""COMPUTED_VALUE"""),"E")</f>
        <v>E</v>
      </c>
      <c r="BH61" s="5" t="str">
        <f ca="1">IFERROR(__xludf.DUMMYFUNCTION("""COMPUTED_VALUE"""),"E")</f>
        <v>E</v>
      </c>
      <c r="BI61" s="5" t="str">
        <f ca="1">IFERROR(__xludf.DUMMYFUNCTION("""COMPUTED_VALUE"""),"E")</f>
        <v>E</v>
      </c>
      <c r="BJ61" s="5" t="str">
        <f ca="1">IFERROR(__xludf.DUMMYFUNCTION("""COMPUTED_VALUE"""),"E")</f>
        <v>E</v>
      </c>
      <c r="BK61" s="5" t="str">
        <f ca="1">IFERROR(__xludf.DUMMYFUNCTION("""COMPUTED_VALUE"""),"E")</f>
        <v>E</v>
      </c>
      <c r="BL61" s="5" t="str">
        <f ca="1">IFERROR(__xludf.DUMMYFUNCTION("""COMPUTED_VALUE"""),"E")</f>
        <v>E</v>
      </c>
      <c r="BM61" s="5" t="str">
        <f ca="1">IFERROR(__xludf.DUMMYFUNCTION("""COMPUTED_VALUE"""),"E")</f>
        <v>E</v>
      </c>
      <c r="BN61" s="5" t="str">
        <f ca="1">IFERROR(__xludf.DUMMYFUNCTION("""COMPUTED_VALUE"""),"T")</f>
        <v>T</v>
      </c>
      <c r="BO61" s="5" t="str">
        <f ca="1">IFERROR(__xludf.DUMMYFUNCTION("""COMPUTED_VALUE"""),"T")</f>
        <v>T</v>
      </c>
      <c r="BP61" s="5" t="str">
        <f ca="1">IFERROR(__xludf.DUMMYFUNCTION("""COMPUTED_VALUE"""),"T")</f>
        <v>T</v>
      </c>
      <c r="BQ61" s="5" t="str">
        <f ca="1">IFERROR(__xludf.DUMMYFUNCTION("""COMPUTED_VALUE"""),"T")</f>
        <v>T</v>
      </c>
      <c r="BR61" s="5" t="str">
        <f ca="1">IFERROR(__xludf.DUMMYFUNCTION("""COMPUTED_VALUE"""),"T")</f>
        <v>T</v>
      </c>
      <c r="BS61" s="5" t="str">
        <f ca="1">IFERROR(__xludf.DUMMYFUNCTION("""COMPUTED_VALUE"""),"T")</f>
        <v>T</v>
      </c>
      <c r="BT61" s="5" t="str">
        <f ca="1">IFERROR(__xludf.DUMMYFUNCTION("""COMPUTED_VALUE"""),"T")</f>
        <v>T</v>
      </c>
      <c r="BU61" s="5" t="str">
        <f ca="1">IFERROR(__xludf.DUMMYFUNCTION("""COMPUTED_VALUE"""),"T")</f>
        <v>T</v>
      </c>
      <c r="BV61" s="5" t="str">
        <f ca="1">IFERROR(__xludf.DUMMYFUNCTION("""COMPUTED_VALUE"""),"T")</f>
        <v>T</v>
      </c>
      <c r="BW61" s="5" t="str">
        <f ca="1">IFERROR(__xludf.DUMMYFUNCTION("""COMPUTED_VALUE"""),"T")</f>
        <v>T</v>
      </c>
      <c r="BX61" s="5" t="str">
        <f ca="1">IFERROR(__xludf.DUMMYFUNCTION("""COMPUTED_VALUE"""),"T")</f>
        <v>T</v>
      </c>
      <c r="BY61" s="5" t="str">
        <f ca="1">IFERROR(__xludf.DUMMYFUNCTION("""COMPUTED_VALUE"""),"T")</f>
        <v>T</v>
      </c>
      <c r="BZ61" s="5" t="str">
        <f ca="1">IFERROR(__xludf.DUMMYFUNCTION("""COMPUTED_VALUE"""),"T")</f>
        <v>T</v>
      </c>
      <c r="CA61" s="5" t="str">
        <f ca="1">IFERROR(__xludf.DUMMYFUNCTION("""COMPUTED_VALUE"""),"T")</f>
        <v>T</v>
      </c>
      <c r="CB61" s="5" t="str">
        <f ca="1">IFERROR(__xludf.DUMMYFUNCTION("""COMPUTED_VALUE"""),"T")</f>
        <v>T</v>
      </c>
      <c r="CC61" s="5" t="str">
        <f ca="1">IFERROR(__xludf.DUMMYFUNCTION("""COMPUTED_VALUE"""),"T")</f>
        <v>T</v>
      </c>
      <c r="CD61" s="5" t="str">
        <f ca="1">IFERROR(__xludf.DUMMYFUNCTION("""COMPUTED_VALUE"""),"T")</f>
        <v>T</v>
      </c>
      <c r="CE61" s="5" t="str">
        <f ca="1">IFERROR(__xludf.DUMMYFUNCTION("""COMPUTED_VALUE"""),"T")</f>
        <v>T</v>
      </c>
      <c r="CF61" s="5" t="str">
        <f ca="1">IFERROR(__xludf.DUMMYFUNCTION("""COMPUTED_VALUE"""),"T")</f>
        <v>T</v>
      </c>
      <c r="CG61" s="5" t="str">
        <f ca="1">IFERROR(__xludf.DUMMYFUNCTION("""COMPUTED_VALUE"""),"T")</f>
        <v>T</v>
      </c>
      <c r="CH61" s="5" t="str">
        <f ca="1">IFERROR(__xludf.DUMMYFUNCTION("""COMPUTED_VALUE"""),"T")</f>
        <v>T</v>
      </c>
      <c r="CI61" s="5" t="str">
        <f ca="1">IFERROR(__xludf.DUMMYFUNCTION("""COMPUTED_VALUE"""),"T")</f>
        <v>T</v>
      </c>
      <c r="CJ61" s="5" t="str">
        <f ca="1">IFERROR(__xludf.DUMMYFUNCTION("""COMPUTED_VALUE"""),"T")</f>
        <v>T</v>
      </c>
      <c r="CK61" s="5" t="str">
        <f ca="1">IFERROR(__xludf.DUMMYFUNCTION("""COMPUTED_VALUE"""),"T")</f>
        <v>T</v>
      </c>
      <c r="CL61" s="5" t="str">
        <f ca="1">IFERROR(__xludf.DUMMYFUNCTION("""COMPUTED_VALUE"""),"T")</f>
        <v>T</v>
      </c>
      <c r="CM61" s="5" t="str">
        <f ca="1">IFERROR(__xludf.DUMMYFUNCTION("""COMPUTED_VALUE"""),"T")</f>
        <v>T</v>
      </c>
      <c r="CN61" s="5" t="str">
        <f ca="1">IFERROR(__xludf.DUMMYFUNCTION("""COMPUTED_VALUE"""),"T")</f>
        <v>T</v>
      </c>
      <c r="CO61" s="5" t="str">
        <f ca="1">IFERROR(__xludf.DUMMYFUNCTION("""COMPUTED_VALUE"""),"T")</f>
        <v>T</v>
      </c>
      <c r="CP61" s="5" t="str">
        <f ca="1">IFERROR(__xludf.DUMMYFUNCTION("""COMPUTED_VALUE"""),"T")</f>
        <v>T</v>
      </c>
      <c r="CQ61" s="5" t="str">
        <f ca="1">IFERROR(__xludf.DUMMYFUNCTION("""COMPUTED_VALUE"""),"T")</f>
        <v>T</v>
      </c>
      <c r="CR61" s="5" t="str">
        <f ca="1">IFERROR(__xludf.DUMMYFUNCTION("""COMPUTED_VALUE"""),"E")</f>
        <v>E</v>
      </c>
      <c r="CS61" s="5" t="str">
        <f ca="1">IFERROR(__xludf.DUMMYFUNCTION("""COMPUTED_VALUE"""),"E")</f>
        <v>E</v>
      </c>
      <c r="CT61" s="5" t="str">
        <f ca="1">IFERROR(__xludf.DUMMYFUNCTION("""COMPUTED_VALUE"""),"T")</f>
        <v>T</v>
      </c>
      <c r="CU61" s="5" t="str">
        <f ca="1">IFERROR(__xludf.DUMMYFUNCTION("""COMPUTED_VALUE"""),"T")</f>
        <v>T</v>
      </c>
      <c r="CV61" s="5" t="str">
        <f ca="1">IFERROR(__xludf.DUMMYFUNCTION("""COMPUTED_VALUE"""),"E")</f>
        <v>E</v>
      </c>
      <c r="CW61" s="5" t="str">
        <f ca="1">IFERROR(__xludf.DUMMYFUNCTION("""COMPUTED_VALUE"""),"E")</f>
        <v>E</v>
      </c>
      <c r="CX61" s="5" t="str">
        <f ca="1">IFERROR(__xludf.DUMMYFUNCTION("""COMPUTED_VALUE"""),"E")</f>
        <v>E</v>
      </c>
      <c r="CY61" s="5" t="str">
        <f ca="1">IFERROR(__xludf.DUMMYFUNCTION("""COMPUTED_VALUE"""),"E")</f>
        <v>E</v>
      </c>
      <c r="CZ61" s="5" t="str">
        <f ca="1">IFERROR(__xludf.DUMMYFUNCTION("""COMPUTED_VALUE"""),"T")</f>
        <v>T</v>
      </c>
      <c r="DA61" s="5" t="str">
        <f ca="1">IFERROR(__xludf.DUMMYFUNCTION("""COMPUTED_VALUE"""),"T")</f>
        <v>T</v>
      </c>
      <c r="DB61" s="5" t="str">
        <f ca="1">IFERROR(__xludf.DUMMYFUNCTION("""COMPUTED_VALUE"""),"T")</f>
        <v>T</v>
      </c>
      <c r="DC61" s="5" t="str">
        <f ca="1">IFERROR(__xludf.DUMMYFUNCTION("""COMPUTED_VALUE"""),"T")</f>
        <v>T</v>
      </c>
      <c r="DD61" s="5" t="str">
        <f ca="1">IFERROR(__xludf.DUMMYFUNCTION("""COMPUTED_VALUE"""),"T")</f>
        <v>T</v>
      </c>
      <c r="DE61" s="5" t="str">
        <f ca="1">IFERROR(__xludf.DUMMYFUNCTION("""COMPUTED_VALUE"""),"E")</f>
        <v>E</v>
      </c>
      <c r="DF61" s="5"/>
      <c r="DG61" s="5"/>
      <c r="DH61" s="5"/>
      <c r="DI61" s="5"/>
      <c r="DJ61" s="5"/>
      <c r="DK61" s="5"/>
      <c r="DL61" s="5"/>
      <c r="DM61" s="5"/>
      <c r="DN61" s="5"/>
      <c r="DO61" s="5"/>
    </row>
    <row r="62" spans="1:119" ht="14">
      <c r="A62" s="3">
        <f t="shared" ca="1" si="0"/>
        <v>31</v>
      </c>
      <c r="B62" s="3" t="str">
        <f ca="1">IFERROR(__xludf.DUMMYFUNCTION("""COMPUTED_VALUE"""),"us-NE")</f>
        <v>us-NE</v>
      </c>
      <c r="C62" s="3" t="str">
        <f ca="1">IFERROR(__xludf.DUMMYFUNCTION("""COMPUTED_VALUE"""),"Nebraska")</f>
        <v>Nebraska</v>
      </c>
      <c r="D62" s="5" t="str">
        <f ca="1">IFERROR(__xludf.DUMMYFUNCTION("""COMPUTED_VALUE"""),"E")</f>
        <v>E</v>
      </c>
      <c r="E62" s="5" t="str">
        <f ca="1">IFERROR(__xludf.DUMMYFUNCTION("""COMPUTED_VALUE"""),"E")</f>
        <v>E</v>
      </c>
      <c r="F62" s="5" t="str">
        <f ca="1">IFERROR(__xludf.DUMMYFUNCTION("""COMPUTED_VALUE"""),"E")</f>
        <v>E</v>
      </c>
      <c r="G62" s="5" t="str">
        <f ca="1">IFERROR(__xludf.DUMMYFUNCTION("""COMPUTED_VALUE"""),"E")</f>
        <v>E</v>
      </c>
      <c r="H62" s="5" t="str">
        <f ca="1">IFERROR(__xludf.DUMMYFUNCTION("""COMPUTED_VALUE"""),"T")</f>
        <v>T</v>
      </c>
      <c r="I62" s="5" t="str">
        <f ca="1">IFERROR(__xludf.DUMMYFUNCTION("""COMPUTED_VALUE"""),"T")</f>
        <v>T</v>
      </c>
      <c r="J62" s="5" t="str">
        <f ca="1">IFERROR(__xludf.DUMMYFUNCTION("""COMPUTED_VALUE"""),"E")</f>
        <v>E</v>
      </c>
      <c r="K62" s="5" t="str">
        <f ca="1">IFERROR(__xludf.DUMMYFUNCTION("""COMPUTED_VALUE"""),"E")</f>
        <v>E</v>
      </c>
      <c r="L62" s="5" t="str">
        <f ca="1">IFERROR(__xludf.DUMMYFUNCTION("""COMPUTED_VALUE"""),"E")</f>
        <v>E</v>
      </c>
      <c r="M62" s="5" t="str">
        <f ca="1">IFERROR(__xludf.DUMMYFUNCTION("""COMPUTED_VALUE"""),"E")</f>
        <v>E</v>
      </c>
      <c r="N62" s="5" t="str">
        <f ca="1">IFERROR(__xludf.DUMMYFUNCTION("""COMPUTED_VALUE"""),"T")</f>
        <v>T</v>
      </c>
      <c r="O62" s="5" t="str">
        <f ca="1">IFERROR(__xludf.DUMMYFUNCTION("""COMPUTED_VALUE"""),"T")</f>
        <v>T</v>
      </c>
      <c r="P62" s="5" t="str">
        <f ca="1">IFERROR(__xludf.DUMMYFUNCTION("""COMPUTED_VALUE"""),"T")</f>
        <v>T</v>
      </c>
      <c r="Q62" s="5" t="str">
        <f ca="1">IFERROR(__xludf.DUMMYFUNCTION("""COMPUTED_VALUE"""),"T")</f>
        <v>T</v>
      </c>
      <c r="R62" s="5" t="str">
        <f ca="1">IFERROR(__xludf.DUMMYFUNCTION("""COMPUTED_VALUE"""),"E")</f>
        <v>E</v>
      </c>
      <c r="S62" s="5" t="str">
        <f ca="1">IFERROR(__xludf.DUMMYFUNCTION("""COMPUTED_VALUE"""),"E")</f>
        <v>E</v>
      </c>
      <c r="T62" s="5" t="str">
        <f ca="1">IFERROR(__xludf.DUMMYFUNCTION("""COMPUTED_VALUE"""),"E")</f>
        <v>E</v>
      </c>
      <c r="U62" s="5" t="str">
        <f ca="1">IFERROR(__xludf.DUMMYFUNCTION("""COMPUTED_VALUE"""),"E")</f>
        <v>E</v>
      </c>
      <c r="V62" s="5" t="str">
        <f ca="1">IFERROR(__xludf.DUMMYFUNCTION("""COMPUTED_VALUE"""),"E")</f>
        <v>E</v>
      </c>
      <c r="W62" s="5" t="str">
        <f ca="1">IFERROR(__xludf.DUMMYFUNCTION("""COMPUTED_VALUE"""),"E")</f>
        <v>E</v>
      </c>
      <c r="X62" s="5" t="str">
        <f ca="1">IFERROR(__xludf.DUMMYFUNCTION("""COMPUTED_VALUE"""),"T")</f>
        <v>T</v>
      </c>
      <c r="Y62" s="5" t="str">
        <f ca="1">IFERROR(__xludf.DUMMYFUNCTION("""COMPUTED_VALUE"""),"T")</f>
        <v>T</v>
      </c>
      <c r="Z62" s="5" t="str">
        <f ca="1">IFERROR(__xludf.DUMMYFUNCTION("""COMPUTED_VALUE"""),"E")</f>
        <v>E</v>
      </c>
      <c r="AA62" s="5" t="str">
        <f ca="1">IFERROR(__xludf.DUMMYFUNCTION("""COMPUTED_VALUE"""),"E")</f>
        <v>E</v>
      </c>
      <c r="AB62" s="5" t="str">
        <f ca="1">IFERROR(__xludf.DUMMYFUNCTION("""COMPUTED_VALUE"""),"T")</f>
        <v>T</v>
      </c>
      <c r="AC62" s="5" t="str">
        <f ca="1">IFERROR(__xludf.DUMMYFUNCTION("""COMPUTED_VALUE"""),"T")</f>
        <v>T</v>
      </c>
      <c r="AD62" s="5" t="str">
        <f ca="1">IFERROR(__xludf.DUMMYFUNCTION("""COMPUTED_VALUE"""),"E")</f>
        <v>E</v>
      </c>
      <c r="AE62" s="5" t="str">
        <f ca="1">IFERROR(__xludf.DUMMYFUNCTION("""COMPUTED_VALUE"""),"T")</f>
        <v>T</v>
      </c>
      <c r="AF62" s="5" t="str">
        <f ca="1">IFERROR(__xludf.DUMMYFUNCTION("""COMPUTED_VALUE"""),"T")</f>
        <v>T</v>
      </c>
      <c r="AG62" s="5" t="str">
        <f ca="1">IFERROR(__xludf.DUMMYFUNCTION("""COMPUTED_VALUE"""),"T")</f>
        <v>T</v>
      </c>
      <c r="AH62" s="5" t="str">
        <f ca="1">IFERROR(__xludf.DUMMYFUNCTION("""COMPUTED_VALUE"""),"T")</f>
        <v>T</v>
      </c>
      <c r="AI62" s="5" t="str">
        <f ca="1">IFERROR(__xludf.DUMMYFUNCTION("""COMPUTED_VALUE"""),"T")</f>
        <v>T</v>
      </c>
      <c r="AJ62" s="5" t="str">
        <f ca="1">IFERROR(__xludf.DUMMYFUNCTION("""COMPUTED_VALUE"""),"T")</f>
        <v>T</v>
      </c>
      <c r="AK62" s="5" t="str">
        <f ca="1">IFERROR(__xludf.DUMMYFUNCTION("""COMPUTED_VALUE"""),"T")</f>
        <v>T</v>
      </c>
      <c r="AL62" s="5" t="str">
        <f ca="1">IFERROR(__xludf.DUMMYFUNCTION("""COMPUTED_VALUE"""),"T")</f>
        <v>T</v>
      </c>
      <c r="AM62" s="5" t="str">
        <f ca="1">IFERROR(__xludf.DUMMYFUNCTION("""COMPUTED_VALUE"""),"T")</f>
        <v>T</v>
      </c>
      <c r="AN62" s="5" t="str">
        <f ca="1">IFERROR(__xludf.DUMMYFUNCTION("""COMPUTED_VALUE"""),"T")</f>
        <v>T</v>
      </c>
      <c r="AO62" s="5" t="str">
        <f ca="1">IFERROR(__xludf.DUMMYFUNCTION("""COMPUTED_VALUE"""),"T")</f>
        <v>T</v>
      </c>
      <c r="AP62" s="5" t="str">
        <f ca="1">IFERROR(__xludf.DUMMYFUNCTION("""COMPUTED_VALUE"""),"T")</f>
        <v>T</v>
      </c>
      <c r="AQ62" s="5" t="str">
        <f ca="1">IFERROR(__xludf.DUMMYFUNCTION("""COMPUTED_VALUE"""),"T")</f>
        <v>T</v>
      </c>
      <c r="AR62" s="5" t="str">
        <f ca="1">IFERROR(__xludf.DUMMYFUNCTION("""COMPUTED_VALUE"""),"T")</f>
        <v>T</v>
      </c>
      <c r="AS62" s="5" t="str">
        <f ca="1">IFERROR(__xludf.DUMMYFUNCTION("""COMPUTED_VALUE"""),"T")</f>
        <v>T</v>
      </c>
      <c r="AT62" s="5" t="str">
        <f ca="1">IFERROR(__xludf.DUMMYFUNCTION("""COMPUTED_VALUE"""),"T")</f>
        <v>T</v>
      </c>
      <c r="AU62" s="5" t="str">
        <f ca="1">IFERROR(__xludf.DUMMYFUNCTION("""COMPUTED_VALUE"""),"T")</f>
        <v>T</v>
      </c>
      <c r="AV62" s="5" t="str">
        <f ca="1">IFERROR(__xludf.DUMMYFUNCTION("""COMPUTED_VALUE"""),"T")</f>
        <v>T</v>
      </c>
      <c r="AW62" s="5" t="str">
        <f ca="1">IFERROR(__xludf.DUMMYFUNCTION("""COMPUTED_VALUE"""),"T")</f>
        <v>T</v>
      </c>
      <c r="AX62" s="5" t="str">
        <f ca="1">IFERROR(__xludf.DUMMYFUNCTION("""COMPUTED_VALUE"""),"T")</f>
        <v>T</v>
      </c>
      <c r="AY62" s="5" t="str">
        <f ca="1">IFERROR(__xludf.DUMMYFUNCTION("""COMPUTED_VALUE"""),"T")</f>
        <v>T</v>
      </c>
      <c r="AZ62" s="5" t="str">
        <f ca="1">IFERROR(__xludf.DUMMYFUNCTION("""COMPUTED_VALUE"""),"T")</f>
        <v>T</v>
      </c>
      <c r="BA62" s="5" t="str">
        <f ca="1">IFERROR(__xludf.DUMMYFUNCTION("""COMPUTED_VALUE"""),"T")</f>
        <v>T</v>
      </c>
      <c r="BB62" s="5" t="str">
        <f ca="1">IFERROR(__xludf.DUMMYFUNCTION("""COMPUTED_VALUE"""),"T")</f>
        <v>T</v>
      </c>
      <c r="BC62" s="5" t="str">
        <f ca="1">IFERROR(__xludf.DUMMYFUNCTION("""COMPUTED_VALUE"""),"T")</f>
        <v>T</v>
      </c>
      <c r="BD62" s="5" t="str">
        <f ca="1">IFERROR(__xludf.DUMMYFUNCTION("""COMPUTED_VALUE"""),"T")</f>
        <v>T</v>
      </c>
      <c r="BE62" s="5" t="str">
        <f ca="1">IFERROR(__xludf.DUMMYFUNCTION("""COMPUTED_VALUE"""),"E")</f>
        <v>E</v>
      </c>
      <c r="BF62" s="5" t="str">
        <f ca="1">IFERROR(__xludf.DUMMYFUNCTION("""COMPUTED_VALUE"""),"E")</f>
        <v>E</v>
      </c>
      <c r="BG62" s="5" t="str">
        <f ca="1">IFERROR(__xludf.DUMMYFUNCTION("""COMPUTED_VALUE"""),"E")</f>
        <v>E</v>
      </c>
      <c r="BH62" s="5" t="str">
        <f ca="1">IFERROR(__xludf.DUMMYFUNCTION("""COMPUTED_VALUE"""),"E")</f>
        <v>E</v>
      </c>
      <c r="BI62" s="5" t="str">
        <f ca="1">IFERROR(__xludf.DUMMYFUNCTION("""COMPUTED_VALUE"""),"E")</f>
        <v>E</v>
      </c>
      <c r="BJ62" s="5" t="str">
        <f ca="1">IFERROR(__xludf.DUMMYFUNCTION("""COMPUTED_VALUE"""),"E")</f>
        <v>E</v>
      </c>
      <c r="BK62" s="5" t="str">
        <f ca="1">IFERROR(__xludf.DUMMYFUNCTION("""COMPUTED_VALUE"""),"E")</f>
        <v>E</v>
      </c>
      <c r="BL62" s="5" t="str">
        <f ca="1">IFERROR(__xludf.DUMMYFUNCTION("""COMPUTED_VALUE"""),"E")</f>
        <v>E</v>
      </c>
      <c r="BM62" s="5" t="str">
        <f ca="1">IFERROR(__xludf.DUMMYFUNCTION("""COMPUTED_VALUE"""),"E")</f>
        <v>E</v>
      </c>
      <c r="BN62" s="5" t="str">
        <f ca="1">IFERROR(__xludf.DUMMYFUNCTION("""COMPUTED_VALUE"""),"T")</f>
        <v>T</v>
      </c>
      <c r="BO62" s="5" t="str">
        <f ca="1">IFERROR(__xludf.DUMMYFUNCTION("""COMPUTED_VALUE"""),"T")</f>
        <v>T</v>
      </c>
      <c r="BP62" s="5" t="str">
        <f ca="1">IFERROR(__xludf.DUMMYFUNCTION("""COMPUTED_VALUE"""),"T")</f>
        <v>T</v>
      </c>
      <c r="BQ62" s="5" t="str">
        <f ca="1">IFERROR(__xludf.DUMMYFUNCTION("""COMPUTED_VALUE"""),"T")</f>
        <v>T</v>
      </c>
      <c r="BR62" s="5" t="str">
        <f ca="1">IFERROR(__xludf.DUMMYFUNCTION("""COMPUTED_VALUE"""),"T")</f>
        <v>T</v>
      </c>
      <c r="BS62" s="5" t="str">
        <f ca="1">IFERROR(__xludf.DUMMYFUNCTION("""COMPUTED_VALUE"""),"T")</f>
        <v>T</v>
      </c>
      <c r="BT62" s="5" t="str">
        <f ca="1">IFERROR(__xludf.DUMMYFUNCTION("""COMPUTED_VALUE"""),"T")</f>
        <v>T</v>
      </c>
      <c r="BU62" s="5" t="str">
        <f ca="1">IFERROR(__xludf.DUMMYFUNCTION("""COMPUTED_VALUE"""),"T")</f>
        <v>T</v>
      </c>
      <c r="BV62" s="5" t="str">
        <f ca="1">IFERROR(__xludf.DUMMYFUNCTION("""COMPUTED_VALUE"""),"T")</f>
        <v>T</v>
      </c>
      <c r="BW62" s="5" t="str">
        <f ca="1">IFERROR(__xludf.DUMMYFUNCTION("""COMPUTED_VALUE"""),"T")</f>
        <v>T</v>
      </c>
      <c r="BX62" s="5" t="str">
        <f ca="1">IFERROR(__xludf.DUMMYFUNCTION("""COMPUTED_VALUE"""),"T")</f>
        <v>T</v>
      </c>
      <c r="BY62" s="5" t="str">
        <f ca="1">IFERROR(__xludf.DUMMYFUNCTION("""COMPUTED_VALUE"""),"T")</f>
        <v>T</v>
      </c>
      <c r="BZ62" s="5" t="str">
        <f ca="1">IFERROR(__xludf.DUMMYFUNCTION("""COMPUTED_VALUE"""),"T")</f>
        <v>T</v>
      </c>
      <c r="CA62" s="5" t="str">
        <f ca="1">IFERROR(__xludf.DUMMYFUNCTION("""COMPUTED_VALUE"""),"T")</f>
        <v>T</v>
      </c>
      <c r="CB62" s="5" t="str">
        <f ca="1">IFERROR(__xludf.DUMMYFUNCTION("""COMPUTED_VALUE"""),"T")</f>
        <v>T</v>
      </c>
      <c r="CC62" s="5" t="str">
        <f ca="1">IFERROR(__xludf.DUMMYFUNCTION("""COMPUTED_VALUE"""),"T")</f>
        <v>T</v>
      </c>
      <c r="CD62" s="5" t="str">
        <f ca="1">IFERROR(__xludf.DUMMYFUNCTION("""COMPUTED_VALUE"""),"T")</f>
        <v>T</v>
      </c>
      <c r="CE62" s="5" t="str">
        <f ca="1">IFERROR(__xludf.DUMMYFUNCTION("""COMPUTED_VALUE"""),"T")</f>
        <v>T</v>
      </c>
      <c r="CF62" s="5" t="str">
        <f ca="1">IFERROR(__xludf.DUMMYFUNCTION("""COMPUTED_VALUE"""),"T")</f>
        <v>T</v>
      </c>
      <c r="CG62" s="5" t="str">
        <f ca="1">IFERROR(__xludf.DUMMYFUNCTION("""COMPUTED_VALUE"""),"T")</f>
        <v>T</v>
      </c>
      <c r="CH62" s="5" t="str">
        <f ca="1">IFERROR(__xludf.DUMMYFUNCTION("""COMPUTED_VALUE"""),"T")</f>
        <v>T</v>
      </c>
      <c r="CI62" s="5" t="str">
        <f ca="1">IFERROR(__xludf.DUMMYFUNCTION("""COMPUTED_VALUE"""),"T")</f>
        <v>T</v>
      </c>
      <c r="CJ62" s="5" t="str">
        <f ca="1">IFERROR(__xludf.DUMMYFUNCTION("""COMPUTED_VALUE"""),"T")</f>
        <v>T</v>
      </c>
      <c r="CK62" s="5" t="str">
        <f ca="1">IFERROR(__xludf.DUMMYFUNCTION("""COMPUTED_VALUE"""),"T")</f>
        <v>T</v>
      </c>
      <c r="CL62" s="5" t="str">
        <f ca="1">IFERROR(__xludf.DUMMYFUNCTION("""COMPUTED_VALUE"""),"T")</f>
        <v>T</v>
      </c>
      <c r="CM62" s="5" t="str">
        <f ca="1">IFERROR(__xludf.DUMMYFUNCTION("""COMPUTED_VALUE"""),"T")</f>
        <v>T</v>
      </c>
      <c r="CN62" s="5" t="str">
        <f ca="1">IFERROR(__xludf.DUMMYFUNCTION("""COMPUTED_VALUE"""),"T")</f>
        <v>T</v>
      </c>
      <c r="CO62" s="5" t="str">
        <f ca="1">IFERROR(__xludf.DUMMYFUNCTION("""COMPUTED_VALUE"""),"T")</f>
        <v>T</v>
      </c>
      <c r="CP62" s="5" t="str">
        <f ca="1">IFERROR(__xludf.DUMMYFUNCTION("""COMPUTED_VALUE"""),"T")</f>
        <v>T</v>
      </c>
      <c r="CQ62" s="5" t="str">
        <f ca="1">IFERROR(__xludf.DUMMYFUNCTION("""COMPUTED_VALUE"""),"T")</f>
        <v>T</v>
      </c>
      <c r="CR62" s="5" t="str">
        <f ca="1">IFERROR(__xludf.DUMMYFUNCTION("""COMPUTED_VALUE"""),"T")</f>
        <v>T</v>
      </c>
      <c r="CS62" s="5" t="str">
        <f ca="1">IFERROR(__xludf.DUMMYFUNCTION("""COMPUTED_VALUE"""),"T")</f>
        <v>T</v>
      </c>
      <c r="CT62" s="5" t="str">
        <f ca="1">IFERROR(__xludf.DUMMYFUNCTION("""COMPUTED_VALUE"""),"T")</f>
        <v>T</v>
      </c>
      <c r="CU62" s="5" t="str">
        <f ca="1">IFERROR(__xludf.DUMMYFUNCTION("""COMPUTED_VALUE"""),"T")</f>
        <v>T</v>
      </c>
      <c r="CV62" s="5" t="str">
        <f ca="1">IFERROR(__xludf.DUMMYFUNCTION("""COMPUTED_VALUE"""),"T")</f>
        <v>T</v>
      </c>
      <c r="CW62" s="5" t="str">
        <f ca="1">IFERROR(__xludf.DUMMYFUNCTION("""COMPUTED_VALUE"""),"T")</f>
        <v>T</v>
      </c>
      <c r="CX62" s="5" t="str">
        <f ca="1">IFERROR(__xludf.DUMMYFUNCTION("""COMPUTED_VALUE"""),"T")</f>
        <v>T</v>
      </c>
      <c r="CY62" s="5" t="str">
        <f ca="1">IFERROR(__xludf.DUMMYFUNCTION("""COMPUTED_VALUE"""),"T")</f>
        <v>T</v>
      </c>
      <c r="CZ62" s="5" t="str">
        <f ca="1">IFERROR(__xludf.DUMMYFUNCTION("""COMPUTED_VALUE"""),"T")</f>
        <v>T</v>
      </c>
      <c r="DA62" s="5" t="str">
        <f ca="1">IFERROR(__xludf.DUMMYFUNCTION("""COMPUTED_VALUE"""),"T")</f>
        <v>T</v>
      </c>
      <c r="DB62" s="5" t="str">
        <f ca="1">IFERROR(__xludf.DUMMYFUNCTION("""COMPUTED_VALUE"""),"T")</f>
        <v>T</v>
      </c>
      <c r="DC62" s="5" t="str">
        <f ca="1">IFERROR(__xludf.DUMMYFUNCTION("""COMPUTED_VALUE"""),"T")</f>
        <v>T</v>
      </c>
      <c r="DD62" s="5" t="str">
        <f ca="1">IFERROR(__xludf.DUMMYFUNCTION("""COMPUTED_VALUE"""),"T")</f>
        <v>T</v>
      </c>
      <c r="DE62" s="5" t="str">
        <f ca="1">IFERROR(__xludf.DUMMYFUNCTION("""COMPUTED_VALUE"""),"E")</f>
        <v>E</v>
      </c>
      <c r="DF62" s="5"/>
      <c r="DG62" s="5"/>
      <c r="DH62" s="5"/>
      <c r="DI62" s="5"/>
      <c r="DJ62" s="5"/>
      <c r="DK62" s="5"/>
      <c r="DL62" s="5"/>
      <c r="DM62" s="5"/>
      <c r="DN62" s="5"/>
      <c r="DO62" s="5"/>
    </row>
    <row r="63" spans="1:119" ht="14">
      <c r="A63" s="3">
        <f t="shared" ca="1" si="0"/>
        <v>32</v>
      </c>
      <c r="B63" s="3" t="str">
        <f ca="1">IFERROR(__xludf.DUMMYFUNCTION("""COMPUTED_VALUE"""),"us-NH")</f>
        <v>us-NH</v>
      </c>
      <c r="C63" s="3" t="str">
        <f ca="1">IFERROR(__xludf.DUMMYFUNCTION("""COMPUTED_VALUE"""),"New Hampshire")</f>
        <v>New Hampshire</v>
      </c>
      <c r="D63" s="5" t="str">
        <f ca="1">IFERROR(__xludf.DUMMYFUNCTION("""COMPUTED_VALUE"""),"E")</f>
        <v>E</v>
      </c>
      <c r="E63" s="5" t="str">
        <f ca="1">IFERROR(__xludf.DUMMYFUNCTION("""COMPUTED_VALUE"""),"E")</f>
        <v>E</v>
      </c>
      <c r="F63" s="5" t="str">
        <f ca="1">IFERROR(__xludf.DUMMYFUNCTION("""COMPUTED_VALUE"""),"E")</f>
        <v>E</v>
      </c>
      <c r="G63" s="5" t="str">
        <f ca="1">IFERROR(__xludf.DUMMYFUNCTION("""COMPUTED_VALUE"""),"E")</f>
        <v>E</v>
      </c>
      <c r="H63" s="5" t="str">
        <f ca="1">IFERROR(__xludf.DUMMYFUNCTION("""COMPUTED_VALUE"""),"E")</f>
        <v>E</v>
      </c>
      <c r="I63" s="5" t="str">
        <f ca="1">IFERROR(__xludf.DUMMYFUNCTION("""COMPUTED_VALUE"""),"E")</f>
        <v>E</v>
      </c>
      <c r="J63" s="5" t="str">
        <f ca="1">IFERROR(__xludf.DUMMYFUNCTION("""COMPUTED_VALUE"""),"E")</f>
        <v>E</v>
      </c>
      <c r="K63" s="5" t="str">
        <f ca="1">IFERROR(__xludf.DUMMYFUNCTION("""COMPUTED_VALUE"""),"E")</f>
        <v>E</v>
      </c>
      <c r="L63" s="5" t="str">
        <f ca="1">IFERROR(__xludf.DUMMYFUNCTION("""COMPUTED_VALUE"""),"E")</f>
        <v>E</v>
      </c>
      <c r="M63" s="5" t="str">
        <f ca="1">IFERROR(__xludf.DUMMYFUNCTION("""COMPUTED_VALUE"""),"E")</f>
        <v>E</v>
      </c>
      <c r="N63" s="5" t="str">
        <f ca="1">IFERROR(__xludf.DUMMYFUNCTION("""COMPUTED_VALUE"""),"E")</f>
        <v>E</v>
      </c>
      <c r="O63" s="5" t="str">
        <f ca="1">IFERROR(__xludf.DUMMYFUNCTION("""COMPUTED_VALUE"""),"E")</f>
        <v>E</v>
      </c>
      <c r="P63" s="5" t="str">
        <f ca="1">IFERROR(__xludf.DUMMYFUNCTION("""COMPUTED_VALUE"""),"E")</f>
        <v>E</v>
      </c>
      <c r="Q63" s="5" t="str">
        <f ca="1">IFERROR(__xludf.DUMMYFUNCTION("""COMPUTED_VALUE"""),"E")</f>
        <v>E</v>
      </c>
      <c r="R63" s="5" t="str">
        <f ca="1">IFERROR(__xludf.DUMMYFUNCTION("""COMPUTED_VALUE"""),"E")</f>
        <v>E</v>
      </c>
      <c r="S63" s="5" t="str">
        <f ca="1">IFERROR(__xludf.DUMMYFUNCTION("""COMPUTED_VALUE"""),"E")</f>
        <v>E</v>
      </c>
      <c r="T63" s="5" t="str">
        <f ca="1">IFERROR(__xludf.DUMMYFUNCTION("""COMPUTED_VALUE"""),"E")</f>
        <v>E</v>
      </c>
      <c r="U63" s="5" t="str">
        <f ca="1">IFERROR(__xludf.DUMMYFUNCTION("""COMPUTED_VALUE"""),"E")</f>
        <v>E</v>
      </c>
      <c r="V63" s="5" t="str">
        <f ca="1">IFERROR(__xludf.DUMMYFUNCTION("""COMPUTED_VALUE"""),"E")</f>
        <v>E</v>
      </c>
      <c r="W63" s="5" t="str">
        <f ca="1">IFERROR(__xludf.DUMMYFUNCTION("""COMPUTED_VALUE"""),"E")</f>
        <v>E</v>
      </c>
      <c r="X63" s="5" t="str">
        <f ca="1">IFERROR(__xludf.DUMMYFUNCTION("""COMPUTED_VALUE"""),"E")</f>
        <v>E</v>
      </c>
      <c r="Y63" s="5" t="str">
        <f ca="1">IFERROR(__xludf.DUMMYFUNCTION("""COMPUTED_VALUE"""),"E")</f>
        <v>E</v>
      </c>
      <c r="Z63" s="5" t="str">
        <f ca="1">IFERROR(__xludf.DUMMYFUNCTION("""COMPUTED_VALUE"""),"E")</f>
        <v>E</v>
      </c>
      <c r="AA63" s="5" t="str">
        <f ca="1">IFERROR(__xludf.DUMMYFUNCTION("""COMPUTED_VALUE"""),"E")</f>
        <v>E</v>
      </c>
      <c r="AB63" s="5" t="str">
        <f ca="1">IFERROR(__xludf.DUMMYFUNCTION("""COMPUTED_VALUE"""),"E")</f>
        <v>E</v>
      </c>
      <c r="AC63" s="5" t="str">
        <f ca="1">IFERROR(__xludf.DUMMYFUNCTION("""COMPUTED_VALUE"""),"E")</f>
        <v>E</v>
      </c>
      <c r="AD63" s="5" t="str">
        <f ca="1">IFERROR(__xludf.DUMMYFUNCTION("""COMPUTED_VALUE"""),"E")</f>
        <v>E</v>
      </c>
      <c r="AE63" s="5" t="str">
        <f ca="1">IFERROR(__xludf.DUMMYFUNCTION("""COMPUTED_VALUE"""),"E")</f>
        <v>E</v>
      </c>
      <c r="AF63" s="5" t="str">
        <f ca="1">IFERROR(__xludf.DUMMYFUNCTION("""COMPUTED_VALUE"""),"E")</f>
        <v>E</v>
      </c>
      <c r="AG63" s="5" t="str">
        <f ca="1">IFERROR(__xludf.DUMMYFUNCTION("""COMPUTED_VALUE"""),"E")</f>
        <v>E</v>
      </c>
      <c r="AH63" s="5" t="str">
        <f ca="1">IFERROR(__xludf.DUMMYFUNCTION("""COMPUTED_VALUE"""),"E")</f>
        <v>E</v>
      </c>
      <c r="AI63" s="5" t="str">
        <f ca="1">IFERROR(__xludf.DUMMYFUNCTION("""COMPUTED_VALUE"""),"E")</f>
        <v>E</v>
      </c>
      <c r="AJ63" s="5" t="str">
        <f ca="1">IFERROR(__xludf.DUMMYFUNCTION("""COMPUTED_VALUE"""),"E")</f>
        <v>E</v>
      </c>
      <c r="AK63" s="5" t="str">
        <f ca="1">IFERROR(__xludf.DUMMYFUNCTION("""COMPUTED_VALUE"""),"E")</f>
        <v>E</v>
      </c>
      <c r="AL63" s="5" t="str">
        <f ca="1">IFERROR(__xludf.DUMMYFUNCTION("""COMPUTED_VALUE"""),"E")</f>
        <v>E</v>
      </c>
      <c r="AM63" s="5" t="str">
        <f ca="1">IFERROR(__xludf.DUMMYFUNCTION("""COMPUTED_VALUE"""),"E")</f>
        <v>E</v>
      </c>
      <c r="AN63" s="5" t="str">
        <f ca="1">IFERROR(__xludf.DUMMYFUNCTION("""COMPUTED_VALUE"""),"E")</f>
        <v>E</v>
      </c>
      <c r="AO63" s="5" t="str">
        <f ca="1">IFERROR(__xludf.DUMMYFUNCTION("""COMPUTED_VALUE"""),"E")</f>
        <v>E</v>
      </c>
      <c r="AP63" s="5" t="str">
        <f ca="1">IFERROR(__xludf.DUMMYFUNCTION("""COMPUTED_VALUE"""),"E")</f>
        <v>E</v>
      </c>
      <c r="AQ63" s="5" t="str">
        <f ca="1">IFERROR(__xludf.DUMMYFUNCTION("""COMPUTED_VALUE"""),"E")</f>
        <v>E</v>
      </c>
      <c r="AR63" s="5" t="str">
        <f ca="1">IFERROR(__xludf.DUMMYFUNCTION("""COMPUTED_VALUE"""),"E")</f>
        <v>E</v>
      </c>
      <c r="AS63" s="5" t="str">
        <f ca="1">IFERROR(__xludf.DUMMYFUNCTION("""COMPUTED_VALUE"""),"E")</f>
        <v>E</v>
      </c>
      <c r="AT63" s="5" t="str">
        <f ca="1">IFERROR(__xludf.DUMMYFUNCTION("""COMPUTED_VALUE"""),"E")</f>
        <v>E</v>
      </c>
      <c r="AU63" s="5" t="str">
        <f ca="1">IFERROR(__xludf.DUMMYFUNCTION("""COMPUTED_VALUE"""),"E")</f>
        <v>E</v>
      </c>
      <c r="AV63" s="5" t="str">
        <f ca="1">IFERROR(__xludf.DUMMYFUNCTION("""COMPUTED_VALUE"""),"E")</f>
        <v>E</v>
      </c>
      <c r="AW63" s="5" t="str">
        <f ca="1">IFERROR(__xludf.DUMMYFUNCTION("""COMPUTED_VALUE"""),"E")</f>
        <v>E</v>
      </c>
      <c r="AX63" s="5" t="str">
        <f ca="1">IFERROR(__xludf.DUMMYFUNCTION("""COMPUTED_VALUE"""),"E")</f>
        <v>E</v>
      </c>
      <c r="AY63" s="5" t="str">
        <f ca="1">IFERROR(__xludf.DUMMYFUNCTION("""COMPUTED_VALUE"""),"E")</f>
        <v>E</v>
      </c>
      <c r="AZ63" s="5" t="str">
        <f ca="1">IFERROR(__xludf.DUMMYFUNCTION("""COMPUTED_VALUE"""),"E")</f>
        <v>E</v>
      </c>
      <c r="BA63" s="5" t="str">
        <f ca="1">IFERROR(__xludf.DUMMYFUNCTION("""COMPUTED_VALUE"""),"E")</f>
        <v>E</v>
      </c>
      <c r="BB63" s="5" t="str">
        <f ca="1">IFERROR(__xludf.DUMMYFUNCTION("""COMPUTED_VALUE"""),"E")</f>
        <v>E</v>
      </c>
      <c r="BC63" s="5" t="str">
        <f ca="1">IFERROR(__xludf.DUMMYFUNCTION("""COMPUTED_VALUE"""),"E")</f>
        <v>E</v>
      </c>
      <c r="BD63" s="5" t="str">
        <f ca="1">IFERROR(__xludf.DUMMYFUNCTION("""COMPUTED_VALUE"""),"E")</f>
        <v>E</v>
      </c>
      <c r="BE63" s="5" t="str">
        <f ca="1">IFERROR(__xludf.DUMMYFUNCTION("""COMPUTED_VALUE"""),"E")</f>
        <v>E</v>
      </c>
      <c r="BF63" s="5" t="str">
        <f ca="1">IFERROR(__xludf.DUMMYFUNCTION("""COMPUTED_VALUE"""),"E")</f>
        <v>E</v>
      </c>
      <c r="BG63" s="5" t="str">
        <f ca="1">IFERROR(__xludf.DUMMYFUNCTION("""COMPUTED_VALUE"""),"E")</f>
        <v>E</v>
      </c>
      <c r="BH63" s="5" t="str">
        <f ca="1">IFERROR(__xludf.DUMMYFUNCTION("""COMPUTED_VALUE"""),"E")</f>
        <v>E</v>
      </c>
      <c r="BI63" s="5" t="str">
        <f ca="1">IFERROR(__xludf.DUMMYFUNCTION("""COMPUTED_VALUE"""),"E")</f>
        <v>E</v>
      </c>
      <c r="BJ63" s="5" t="str">
        <f ca="1">IFERROR(__xludf.DUMMYFUNCTION("""COMPUTED_VALUE"""),"E")</f>
        <v>E</v>
      </c>
      <c r="BK63" s="5" t="str">
        <f ca="1">IFERROR(__xludf.DUMMYFUNCTION("""COMPUTED_VALUE"""),"E")</f>
        <v>E</v>
      </c>
      <c r="BL63" s="5" t="str">
        <f ca="1">IFERROR(__xludf.DUMMYFUNCTION("""COMPUTED_VALUE"""),"E")</f>
        <v>E</v>
      </c>
      <c r="BM63" s="5" t="str">
        <f ca="1">IFERROR(__xludf.DUMMYFUNCTION("""COMPUTED_VALUE"""),"E")</f>
        <v>E</v>
      </c>
      <c r="BN63" s="5" t="str">
        <f ca="1">IFERROR(__xludf.DUMMYFUNCTION("""COMPUTED_VALUE"""),"E")</f>
        <v>E</v>
      </c>
      <c r="BO63" s="5" t="str">
        <f ca="1">IFERROR(__xludf.DUMMYFUNCTION("""COMPUTED_VALUE"""),"E")</f>
        <v>E</v>
      </c>
      <c r="BP63" s="5" t="str">
        <f ca="1">IFERROR(__xludf.DUMMYFUNCTION("""COMPUTED_VALUE"""),"E")</f>
        <v>E</v>
      </c>
      <c r="BQ63" s="5" t="str">
        <f ca="1">IFERROR(__xludf.DUMMYFUNCTION("""COMPUTED_VALUE"""),"E")</f>
        <v>E</v>
      </c>
      <c r="BR63" s="5" t="str">
        <f ca="1">IFERROR(__xludf.DUMMYFUNCTION("""COMPUTED_VALUE"""),"E")</f>
        <v>E</v>
      </c>
      <c r="BS63" s="5" t="str">
        <f ca="1">IFERROR(__xludf.DUMMYFUNCTION("""COMPUTED_VALUE"""),"E")</f>
        <v>E</v>
      </c>
      <c r="BT63" s="5" t="str">
        <f ca="1">IFERROR(__xludf.DUMMYFUNCTION("""COMPUTED_VALUE"""),"E")</f>
        <v>E</v>
      </c>
      <c r="BU63" s="5" t="str">
        <f ca="1">IFERROR(__xludf.DUMMYFUNCTION("""COMPUTED_VALUE"""),"E")</f>
        <v>E</v>
      </c>
      <c r="BV63" s="5" t="str">
        <f ca="1">IFERROR(__xludf.DUMMYFUNCTION("""COMPUTED_VALUE"""),"E")</f>
        <v>E</v>
      </c>
      <c r="BW63" s="5" t="str">
        <f ca="1">IFERROR(__xludf.DUMMYFUNCTION("""COMPUTED_VALUE"""),"E")</f>
        <v>E</v>
      </c>
      <c r="BX63" s="5" t="str">
        <f ca="1">IFERROR(__xludf.DUMMYFUNCTION("""COMPUTED_VALUE"""),"E")</f>
        <v>E</v>
      </c>
      <c r="BY63" s="5" t="str">
        <f ca="1">IFERROR(__xludf.DUMMYFUNCTION("""COMPUTED_VALUE"""),"E")</f>
        <v>E</v>
      </c>
      <c r="BZ63" s="5" t="str">
        <f ca="1">IFERROR(__xludf.DUMMYFUNCTION("""COMPUTED_VALUE"""),"E")</f>
        <v>E</v>
      </c>
      <c r="CA63" s="5" t="str">
        <f ca="1">IFERROR(__xludf.DUMMYFUNCTION("""COMPUTED_VALUE"""),"E")</f>
        <v>E</v>
      </c>
      <c r="CB63" s="5" t="str">
        <f ca="1">IFERROR(__xludf.DUMMYFUNCTION("""COMPUTED_VALUE"""),"E")</f>
        <v>E</v>
      </c>
      <c r="CC63" s="5" t="str">
        <f ca="1">IFERROR(__xludf.DUMMYFUNCTION("""COMPUTED_VALUE"""),"E")</f>
        <v>E</v>
      </c>
      <c r="CD63" s="5" t="str">
        <f ca="1">IFERROR(__xludf.DUMMYFUNCTION("""COMPUTED_VALUE"""),"E")</f>
        <v>E</v>
      </c>
      <c r="CE63" s="5" t="str">
        <f ca="1">IFERROR(__xludf.DUMMYFUNCTION("""COMPUTED_VALUE"""),"E")</f>
        <v>E</v>
      </c>
      <c r="CF63" s="5" t="str">
        <f ca="1">IFERROR(__xludf.DUMMYFUNCTION("""COMPUTED_VALUE"""),"E")</f>
        <v>E</v>
      </c>
      <c r="CG63" s="5" t="str">
        <f ca="1">IFERROR(__xludf.DUMMYFUNCTION("""COMPUTED_VALUE"""),"E")</f>
        <v>E</v>
      </c>
      <c r="CH63" s="5" t="str">
        <f ca="1">IFERROR(__xludf.DUMMYFUNCTION("""COMPUTED_VALUE"""),"E")</f>
        <v>E</v>
      </c>
      <c r="CI63" s="5" t="str">
        <f ca="1">IFERROR(__xludf.DUMMYFUNCTION("""COMPUTED_VALUE"""),"E")</f>
        <v>E</v>
      </c>
      <c r="CJ63" s="5" t="str">
        <f ca="1">IFERROR(__xludf.DUMMYFUNCTION("""COMPUTED_VALUE"""),"E")</f>
        <v>E</v>
      </c>
      <c r="CK63" s="5" t="str">
        <f ca="1">IFERROR(__xludf.DUMMYFUNCTION("""COMPUTED_VALUE"""),"E")</f>
        <v>E</v>
      </c>
      <c r="CL63" s="5" t="str">
        <f ca="1">IFERROR(__xludf.DUMMYFUNCTION("""COMPUTED_VALUE"""),"E")</f>
        <v>E</v>
      </c>
      <c r="CM63" s="5" t="str">
        <f ca="1">IFERROR(__xludf.DUMMYFUNCTION("""COMPUTED_VALUE"""),"E")</f>
        <v>E</v>
      </c>
      <c r="CN63" s="5" t="str">
        <f ca="1">IFERROR(__xludf.DUMMYFUNCTION("""COMPUTED_VALUE"""),"E")</f>
        <v>E</v>
      </c>
      <c r="CO63" s="5" t="str">
        <f ca="1">IFERROR(__xludf.DUMMYFUNCTION("""COMPUTED_VALUE"""),"E")</f>
        <v>E</v>
      </c>
      <c r="CP63" s="5" t="str">
        <f ca="1">IFERROR(__xludf.DUMMYFUNCTION("""COMPUTED_VALUE"""),"E")</f>
        <v>E</v>
      </c>
      <c r="CQ63" s="5" t="str">
        <f ca="1">IFERROR(__xludf.DUMMYFUNCTION("""COMPUTED_VALUE"""),"E")</f>
        <v>E</v>
      </c>
      <c r="CR63" s="5" t="str">
        <f ca="1">IFERROR(__xludf.DUMMYFUNCTION("""COMPUTED_VALUE"""),"E")</f>
        <v>E</v>
      </c>
      <c r="CS63" s="5" t="str">
        <f ca="1">IFERROR(__xludf.DUMMYFUNCTION("""COMPUTED_VALUE"""),"E")</f>
        <v>E</v>
      </c>
      <c r="CT63" s="5" t="str">
        <f ca="1">IFERROR(__xludf.DUMMYFUNCTION("""COMPUTED_VALUE"""),"E")</f>
        <v>E</v>
      </c>
      <c r="CU63" s="5" t="str">
        <f ca="1">IFERROR(__xludf.DUMMYFUNCTION("""COMPUTED_VALUE"""),"E")</f>
        <v>E</v>
      </c>
      <c r="CV63" s="5" t="str">
        <f ca="1">IFERROR(__xludf.DUMMYFUNCTION("""COMPUTED_VALUE"""),"E")</f>
        <v>E</v>
      </c>
      <c r="CW63" s="5" t="str">
        <f ca="1">IFERROR(__xludf.DUMMYFUNCTION("""COMPUTED_VALUE"""),"E")</f>
        <v>E</v>
      </c>
      <c r="CX63" s="5" t="str">
        <f ca="1">IFERROR(__xludf.DUMMYFUNCTION("""COMPUTED_VALUE"""),"E")</f>
        <v>E</v>
      </c>
      <c r="CY63" s="5" t="str">
        <f ca="1">IFERROR(__xludf.DUMMYFUNCTION("""COMPUTED_VALUE"""),"E")</f>
        <v>E</v>
      </c>
      <c r="CZ63" s="5" t="str">
        <f ca="1">IFERROR(__xludf.DUMMYFUNCTION("""COMPUTED_VALUE"""),"E")</f>
        <v>E</v>
      </c>
      <c r="DA63" s="5" t="str">
        <f ca="1">IFERROR(__xludf.DUMMYFUNCTION("""COMPUTED_VALUE"""),"E")</f>
        <v>E</v>
      </c>
      <c r="DB63" s="5" t="str">
        <f ca="1">IFERROR(__xludf.DUMMYFUNCTION("""COMPUTED_VALUE"""),"E")</f>
        <v>E</v>
      </c>
      <c r="DC63" s="5" t="str">
        <f ca="1">IFERROR(__xludf.DUMMYFUNCTION("""COMPUTED_VALUE"""),"E")</f>
        <v>E</v>
      </c>
      <c r="DD63" s="5" t="str">
        <f ca="1">IFERROR(__xludf.DUMMYFUNCTION("""COMPUTED_VALUE"""),"E")</f>
        <v>E</v>
      </c>
      <c r="DE63" s="5" t="str">
        <f ca="1">IFERROR(__xludf.DUMMYFUNCTION("""COMPUTED_VALUE"""),"E")</f>
        <v>E</v>
      </c>
      <c r="DF63" s="5"/>
      <c r="DG63" s="5"/>
      <c r="DH63" s="5"/>
      <c r="DI63" s="5"/>
      <c r="DJ63" s="5"/>
      <c r="DK63" s="5"/>
      <c r="DL63" s="5"/>
      <c r="DM63" s="5"/>
      <c r="DN63" s="5"/>
      <c r="DO63" s="5"/>
    </row>
    <row r="64" spans="1:119" ht="14">
      <c r="A64" s="3">
        <f t="shared" ca="1" si="0"/>
        <v>33</v>
      </c>
      <c r="B64" s="3" t="str">
        <f ca="1">IFERROR(__xludf.DUMMYFUNCTION("""COMPUTED_VALUE"""),"us-NJ")</f>
        <v>us-NJ</v>
      </c>
      <c r="C64" s="3" t="str">
        <f ca="1">IFERROR(__xludf.DUMMYFUNCTION("""COMPUTED_VALUE"""),"New Jersey")</f>
        <v>New Jersey</v>
      </c>
      <c r="D64" s="5" t="str">
        <f ca="1">IFERROR(__xludf.DUMMYFUNCTION("""COMPUTED_VALUE"""),"E")</f>
        <v>E</v>
      </c>
      <c r="E64" s="5" t="str">
        <f ca="1">IFERROR(__xludf.DUMMYFUNCTION("""COMPUTED_VALUE"""),"E")</f>
        <v>E</v>
      </c>
      <c r="F64" s="5" t="str">
        <f ca="1">IFERROR(__xludf.DUMMYFUNCTION("""COMPUTED_VALUE"""),"E")</f>
        <v>E</v>
      </c>
      <c r="G64" s="5" t="str">
        <f ca="1">IFERROR(__xludf.DUMMYFUNCTION("""COMPUTED_VALUE"""),"E")</f>
        <v>E</v>
      </c>
      <c r="H64" s="5" t="str">
        <f ca="1">IFERROR(__xludf.DUMMYFUNCTION("""COMPUTED_VALUE"""),"E")</f>
        <v>E</v>
      </c>
      <c r="I64" s="5" t="str">
        <f ca="1">IFERROR(__xludf.DUMMYFUNCTION("""COMPUTED_VALUE"""),"E")</f>
        <v>E</v>
      </c>
      <c r="J64" s="5" t="str">
        <f ca="1">IFERROR(__xludf.DUMMYFUNCTION("""COMPUTED_VALUE"""),"E")</f>
        <v>E</v>
      </c>
      <c r="K64" s="5" t="str">
        <f ca="1">IFERROR(__xludf.DUMMYFUNCTION("""COMPUTED_VALUE"""),"E")</f>
        <v>E</v>
      </c>
      <c r="L64" s="5" t="str">
        <f ca="1">IFERROR(__xludf.DUMMYFUNCTION("""COMPUTED_VALUE"""),"E")</f>
        <v>E</v>
      </c>
      <c r="M64" s="5" t="str">
        <f ca="1">IFERROR(__xludf.DUMMYFUNCTION("""COMPUTED_VALUE"""),"E")</f>
        <v>E</v>
      </c>
      <c r="N64" s="5" t="str">
        <f ca="1">IFERROR(__xludf.DUMMYFUNCTION("""COMPUTED_VALUE"""),"T")</f>
        <v>T</v>
      </c>
      <c r="O64" s="5" t="str">
        <f ca="1">IFERROR(__xludf.DUMMYFUNCTION("""COMPUTED_VALUE"""),"T")</f>
        <v>T</v>
      </c>
      <c r="P64" s="5" t="str">
        <f ca="1">IFERROR(__xludf.DUMMYFUNCTION("""COMPUTED_VALUE"""),"T")</f>
        <v>T</v>
      </c>
      <c r="Q64" s="5" t="str">
        <f ca="1">IFERROR(__xludf.DUMMYFUNCTION("""COMPUTED_VALUE"""),"T")</f>
        <v>T</v>
      </c>
      <c r="R64" s="5" t="str">
        <f ca="1">IFERROR(__xludf.DUMMYFUNCTION("""COMPUTED_VALUE"""),"E")</f>
        <v>E</v>
      </c>
      <c r="S64" s="5" t="str">
        <f ca="1">IFERROR(__xludf.DUMMYFUNCTION("""COMPUTED_VALUE"""),"E")</f>
        <v>E</v>
      </c>
      <c r="T64" s="5" t="str">
        <f ca="1">IFERROR(__xludf.DUMMYFUNCTION("""COMPUTED_VALUE"""),"E")</f>
        <v>E</v>
      </c>
      <c r="U64" s="5" t="str">
        <f ca="1">IFERROR(__xludf.DUMMYFUNCTION("""COMPUTED_VALUE"""),"E")</f>
        <v>E</v>
      </c>
      <c r="V64" s="5" t="str">
        <f ca="1">IFERROR(__xludf.DUMMYFUNCTION("""COMPUTED_VALUE"""),"T")</f>
        <v>T</v>
      </c>
      <c r="W64" s="5" t="str">
        <f ca="1">IFERROR(__xludf.DUMMYFUNCTION("""COMPUTED_VALUE"""),"T")</f>
        <v>T</v>
      </c>
      <c r="X64" s="5" t="str">
        <f ca="1">IFERROR(__xludf.DUMMYFUNCTION("""COMPUTED_VALUE"""),"E")</f>
        <v>E</v>
      </c>
      <c r="Y64" s="5" t="str">
        <f ca="1">IFERROR(__xludf.DUMMYFUNCTION("""COMPUTED_VALUE"""),"E")</f>
        <v>E</v>
      </c>
      <c r="Z64" s="5" t="str">
        <f ca="1">IFERROR(__xludf.DUMMYFUNCTION("""COMPUTED_VALUE"""),"E")</f>
        <v>E</v>
      </c>
      <c r="AA64" s="5" t="str">
        <f ca="1">IFERROR(__xludf.DUMMYFUNCTION("""COMPUTED_VALUE"""),"E")</f>
        <v>E</v>
      </c>
      <c r="AB64" s="5" t="str">
        <f ca="1">IFERROR(__xludf.DUMMYFUNCTION("""COMPUTED_VALUE"""),"E")</f>
        <v>E</v>
      </c>
      <c r="AC64" s="5" t="str">
        <f ca="1">IFERROR(__xludf.DUMMYFUNCTION("""COMPUTED_VALUE"""),"T")</f>
        <v>T</v>
      </c>
      <c r="AD64" s="5" t="str">
        <f ca="1">IFERROR(__xludf.DUMMYFUNCTION("""COMPUTED_VALUE"""),"E")</f>
        <v>E</v>
      </c>
      <c r="AE64" s="5" t="str">
        <f ca="1">IFERROR(__xludf.DUMMYFUNCTION("""COMPUTED_VALUE"""),"T")</f>
        <v>T</v>
      </c>
      <c r="AF64" s="5" t="str">
        <f ca="1">IFERROR(__xludf.DUMMYFUNCTION("""COMPUTED_VALUE"""),"T")</f>
        <v>T</v>
      </c>
      <c r="AG64" s="5" t="str">
        <f ca="1">IFERROR(__xludf.DUMMYFUNCTION("""COMPUTED_VALUE"""),"T")</f>
        <v>T</v>
      </c>
      <c r="AH64" s="5" t="str">
        <f ca="1">IFERROR(__xludf.DUMMYFUNCTION("""COMPUTED_VALUE"""),"T")</f>
        <v>T</v>
      </c>
      <c r="AI64" s="5" t="str">
        <f ca="1">IFERROR(__xludf.DUMMYFUNCTION("""COMPUTED_VALUE"""),"T")</f>
        <v>T</v>
      </c>
      <c r="AJ64" s="5" t="str">
        <f ca="1">IFERROR(__xludf.DUMMYFUNCTION("""COMPUTED_VALUE"""),"T")</f>
        <v>T</v>
      </c>
      <c r="AK64" s="5" t="str">
        <f ca="1">IFERROR(__xludf.DUMMYFUNCTION("""COMPUTED_VALUE"""),"T")</f>
        <v>T</v>
      </c>
      <c r="AL64" s="5" t="str">
        <f ca="1">IFERROR(__xludf.DUMMYFUNCTION("""COMPUTED_VALUE"""),"T")</f>
        <v>T</v>
      </c>
      <c r="AM64" s="5" t="str">
        <f ca="1">IFERROR(__xludf.DUMMYFUNCTION("""COMPUTED_VALUE"""),"T")</f>
        <v>T</v>
      </c>
      <c r="AN64" s="5" t="str">
        <f ca="1">IFERROR(__xludf.DUMMYFUNCTION("""COMPUTED_VALUE"""),"T")</f>
        <v>T</v>
      </c>
      <c r="AO64" s="5" t="str">
        <f ca="1">IFERROR(__xludf.DUMMYFUNCTION("""COMPUTED_VALUE"""),"T")</f>
        <v>T</v>
      </c>
      <c r="AP64" s="5" t="str">
        <f ca="1">IFERROR(__xludf.DUMMYFUNCTION("""COMPUTED_VALUE"""),"T")</f>
        <v>T</v>
      </c>
      <c r="AQ64" s="5" t="str">
        <f ca="1">IFERROR(__xludf.DUMMYFUNCTION("""COMPUTED_VALUE"""),"E")</f>
        <v>E</v>
      </c>
      <c r="AR64" s="5" t="str">
        <f ca="1">IFERROR(__xludf.DUMMYFUNCTION("""COMPUTED_VALUE"""),"E")</f>
        <v>E</v>
      </c>
      <c r="AS64" s="5" t="str">
        <f ca="1">IFERROR(__xludf.DUMMYFUNCTION("""COMPUTED_VALUE"""),"E")</f>
        <v>E</v>
      </c>
      <c r="AT64" s="5" t="str">
        <f ca="1">IFERROR(__xludf.DUMMYFUNCTION("""COMPUTED_VALUE"""),"E")</f>
        <v>E</v>
      </c>
      <c r="AU64" s="5" t="str">
        <f ca="1">IFERROR(__xludf.DUMMYFUNCTION("""COMPUTED_VALUE"""),"T")</f>
        <v>T</v>
      </c>
      <c r="AV64" s="5" t="str">
        <f ca="1">IFERROR(__xludf.DUMMYFUNCTION("""COMPUTED_VALUE"""),"T")</f>
        <v>T</v>
      </c>
      <c r="AW64" s="5" t="str">
        <f ca="1">IFERROR(__xludf.DUMMYFUNCTION("""COMPUTED_VALUE"""),"T")</f>
        <v>T</v>
      </c>
      <c r="AX64" s="5" t="str">
        <f ca="1">IFERROR(__xludf.DUMMYFUNCTION("""COMPUTED_VALUE"""),"T")</f>
        <v>T</v>
      </c>
      <c r="AY64" s="5" t="str">
        <f ca="1">IFERROR(__xludf.DUMMYFUNCTION("""COMPUTED_VALUE"""),"E")</f>
        <v>E</v>
      </c>
      <c r="AZ64" s="5" t="str">
        <f ca="1">IFERROR(__xludf.DUMMYFUNCTION("""COMPUTED_VALUE"""),"E")</f>
        <v>E</v>
      </c>
      <c r="BA64" s="5" t="str">
        <f ca="1">IFERROR(__xludf.DUMMYFUNCTION("""COMPUTED_VALUE"""),"T")</f>
        <v>T</v>
      </c>
      <c r="BB64" s="5" t="str">
        <f ca="1">IFERROR(__xludf.DUMMYFUNCTION("""COMPUTED_VALUE"""),"T")</f>
        <v>T</v>
      </c>
      <c r="BC64" s="5" t="str">
        <f ca="1">IFERROR(__xludf.DUMMYFUNCTION("""COMPUTED_VALUE"""),"T")</f>
        <v>T</v>
      </c>
      <c r="BD64" s="5" t="str">
        <f ca="1">IFERROR(__xludf.DUMMYFUNCTION("""COMPUTED_VALUE"""),"T")</f>
        <v>T</v>
      </c>
      <c r="BE64" s="5" t="str">
        <f ca="1">IFERROR(__xludf.DUMMYFUNCTION("""COMPUTED_VALUE"""),"T")</f>
        <v>T</v>
      </c>
      <c r="BF64" s="5" t="str">
        <f ca="1">IFERROR(__xludf.DUMMYFUNCTION("""COMPUTED_VALUE"""),"T")</f>
        <v>T</v>
      </c>
      <c r="BG64" s="5" t="str">
        <f ca="1">IFERROR(__xludf.DUMMYFUNCTION("""COMPUTED_VALUE"""),"T")</f>
        <v>T</v>
      </c>
      <c r="BH64" s="5" t="str">
        <f ca="1">IFERROR(__xludf.DUMMYFUNCTION("""COMPUTED_VALUE"""),"T")</f>
        <v>T</v>
      </c>
      <c r="BI64" s="5" t="str">
        <f ca="1">IFERROR(__xludf.DUMMYFUNCTION("""COMPUTED_VALUE"""),"E")</f>
        <v>E</v>
      </c>
      <c r="BJ64" s="5" t="str">
        <f ca="1">IFERROR(__xludf.DUMMYFUNCTION("""COMPUTED_VALUE"""),"E")</f>
        <v>E</v>
      </c>
      <c r="BK64" s="5" t="str">
        <f ca="1">IFERROR(__xludf.DUMMYFUNCTION("""COMPUTED_VALUE"""),"E")</f>
        <v>E</v>
      </c>
      <c r="BL64" s="5" t="str">
        <f ca="1">IFERROR(__xludf.DUMMYFUNCTION("""COMPUTED_VALUE"""),"E")</f>
        <v>E</v>
      </c>
      <c r="BM64" s="5" t="str">
        <f ca="1">IFERROR(__xludf.DUMMYFUNCTION("""COMPUTED_VALUE"""),"E")</f>
        <v>E</v>
      </c>
      <c r="BN64" s="5" t="str">
        <f ca="1">IFERROR(__xludf.DUMMYFUNCTION("""COMPUTED_VALUE"""),"E")</f>
        <v>E</v>
      </c>
      <c r="BO64" s="5" t="str">
        <f ca="1">IFERROR(__xludf.DUMMYFUNCTION("""COMPUTED_VALUE"""),"E")</f>
        <v>E</v>
      </c>
      <c r="BP64" s="5" t="str">
        <f ca="1">IFERROR(__xludf.DUMMYFUNCTION("""COMPUTED_VALUE"""),"T")</f>
        <v>T</v>
      </c>
      <c r="BQ64" s="5" t="str">
        <f ca="1">IFERROR(__xludf.DUMMYFUNCTION("""COMPUTED_VALUE"""),"T")</f>
        <v>T</v>
      </c>
      <c r="BR64" s="5" t="str">
        <f ca="1">IFERROR(__xludf.DUMMYFUNCTION("""COMPUTED_VALUE"""),"T")</f>
        <v>T</v>
      </c>
      <c r="BS64" s="5" t="str">
        <f ca="1">IFERROR(__xludf.DUMMYFUNCTION("""COMPUTED_VALUE"""),"T")</f>
        <v>T</v>
      </c>
      <c r="BT64" s="5" t="str">
        <f ca="1">IFERROR(__xludf.DUMMYFUNCTION("""COMPUTED_VALUE"""),"E")</f>
        <v>E</v>
      </c>
      <c r="BU64" s="5" t="str">
        <f ca="1">IFERROR(__xludf.DUMMYFUNCTION("""COMPUTED_VALUE"""),"E")</f>
        <v>E</v>
      </c>
      <c r="BV64" s="5" t="str">
        <f ca="1">IFERROR(__xludf.DUMMYFUNCTION("""COMPUTED_VALUE"""),"T")</f>
        <v>T</v>
      </c>
      <c r="BW64" s="5" t="str">
        <f ca="1">IFERROR(__xludf.DUMMYFUNCTION("""COMPUTED_VALUE"""),"T")</f>
        <v>T</v>
      </c>
      <c r="BX64" s="5" t="str">
        <f ca="1">IFERROR(__xludf.DUMMYFUNCTION("""COMPUTED_VALUE"""),"T")</f>
        <v>T</v>
      </c>
      <c r="BY64" s="5" t="str">
        <f ca="1">IFERROR(__xludf.DUMMYFUNCTION("""COMPUTED_VALUE"""),"T")</f>
        <v>T</v>
      </c>
      <c r="BZ64" s="5" t="str">
        <f ca="1">IFERROR(__xludf.DUMMYFUNCTION("""COMPUTED_VALUE"""),"T")</f>
        <v>T</v>
      </c>
      <c r="CA64" s="5" t="str">
        <f ca="1">IFERROR(__xludf.DUMMYFUNCTION("""COMPUTED_VALUE"""),"T")</f>
        <v>T</v>
      </c>
      <c r="CB64" s="5" t="str">
        <f ca="1">IFERROR(__xludf.DUMMYFUNCTION("""COMPUTED_VALUE"""),"T")</f>
        <v>T</v>
      </c>
      <c r="CC64" s="5" t="str">
        <f ca="1">IFERROR(__xludf.DUMMYFUNCTION("""COMPUTED_VALUE"""),"T")</f>
        <v>T</v>
      </c>
      <c r="CD64" s="5" t="str">
        <f ca="1">IFERROR(__xludf.DUMMYFUNCTION("""COMPUTED_VALUE"""),"T")</f>
        <v>T</v>
      </c>
      <c r="CE64" s="5" t="str">
        <f ca="1">IFERROR(__xludf.DUMMYFUNCTION("""COMPUTED_VALUE"""),"T")</f>
        <v>T</v>
      </c>
      <c r="CF64" s="5" t="str">
        <f ca="1">IFERROR(__xludf.DUMMYFUNCTION("""COMPUTED_VALUE"""),"T")</f>
        <v>T</v>
      </c>
      <c r="CG64" s="5" t="str">
        <f ca="1">IFERROR(__xludf.DUMMYFUNCTION("""COMPUTED_VALUE"""),"T")</f>
        <v>T</v>
      </c>
      <c r="CH64" s="5" t="str">
        <f ca="1">IFERROR(__xludf.DUMMYFUNCTION("""COMPUTED_VALUE"""),"T")</f>
        <v>T</v>
      </c>
      <c r="CI64" s="5" t="str">
        <f ca="1">IFERROR(__xludf.DUMMYFUNCTION("""COMPUTED_VALUE"""),"T")</f>
        <v>T</v>
      </c>
      <c r="CJ64" s="5" t="str">
        <f ca="1">IFERROR(__xludf.DUMMYFUNCTION("""COMPUTED_VALUE"""),"T")</f>
        <v>T</v>
      </c>
      <c r="CK64" s="5" t="str">
        <f ca="1">IFERROR(__xludf.DUMMYFUNCTION("""COMPUTED_VALUE"""),"T")</f>
        <v>T</v>
      </c>
      <c r="CL64" s="5" t="str">
        <f ca="1">IFERROR(__xludf.DUMMYFUNCTION("""COMPUTED_VALUE"""),"T")</f>
        <v>T</v>
      </c>
      <c r="CM64" s="5" t="str">
        <f ca="1">IFERROR(__xludf.DUMMYFUNCTION("""COMPUTED_VALUE"""),"T")</f>
        <v>T</v>
      </c>
      <c r="CN64" s="5" t="str">
        <f ca="1">IFERROR(__xludf.DUMMYFUNCTION("""COMPUTED_VALUE"""),"T")</f>
        <v>T</v>
      </c>
      <c r="CO64" s="5" t="str">
        <f ca="1">IFERROR(__xludf.DUMMYFUNCTION("""COMPUTED_VALUE"""),"T")</f>
        <v>T</v>
      </c>
      <c r="CP64" s="5" t="str">
        <f ca="1">IFERROR(__xludf.DUMMYFUNCTION("""COMPUTED_VALUE"""),"T")</f>
        <v>T</v>
      </c>
      <c r="CQ64" s="5" t="str">
        <f ca="1">IFERROR(__xludf.DUMMYFUNCTION("""COMPUTED_VALUE"""),"T")</f>
        <v>T</v>
      </c>
      <c r="CR64" s="5" t="str">
        <f ca="1">IFERROR(__xludf.DUMMYFUNCTION("""COMPUTED_VALUE"""),"T")</f>
        <v>T</v>
      </c>
      <c r="CS64" s="5" t="str">
        <f ca="1">IFERROR(__xludf.DUMMYFUNCTION("""COMPUTED_VALUE"""),"T")</f>
        <v>T</v>
      </c>
      <c r="CT64" s="5" t="str">
        <f ca="1">IFERROR(__xludf.DUMMYFUNCTION("""COMPUTED_VALUE"""),"T")</f>
        <v>T</v>
      </c>
      <c r="CU64" s="5" t="str">
        <f ca="1">IFERROR(__xludf.DUMMYFUNCTION("""COMPUTED_VALUE"""),"T")</f>
        <v>T</v>
      </c>
      <c r="CV64" s="5" t="str">
        <f ca="1">IFERROR(__xludf.DUMMYFUNCTION("""COMPUTED_VALUE"""),"T")</f>
        <v>T</v>
      </c>
      <c r="CW64" s="5" t="str">
        <f ca="1">IFERROR(__xludf.DUMMYFUNCTION("""COMPUTED_VALUE"""),"T")</f>
        <v>T</v>
      </c>
      <c r="CX64" s="5" t="str">
        <f ca="1">IFERROR(__xludf.DUMMYFUNCTION("""COMPUTED_VALUE"""),"T")</f>
        <v>T</v>
      </c>
      <c r="CY64" s="5" t="str">
        <f ca="1">IFERROR(__xludf.DUMMYFUNCTION("""COMPUTED_VALUE"""),"T")</f>
        <v>T</v>
      </c>
      <c r="CZ64" s="5" t="str">
        <f ca="1">IFERROR(__xludf.DUMMYFUNCTION("""COMPUTED_VALUE"""),"T")</f>
        <v>T</v>
      </c>
      <c r="DA64" s="5" t="str">
        <f ca="1">IFERROR(__xludf.DUMMYFUNCTION("""COMPUTED_VALUE"""),"T")</f>
        <v>T</v>
      </c>
      <c r="DB64" s="5" t="str">
        <f ca="1">IFERROR(__xludf.DUMMYFUNCTION("""COMPUTED_VALUE"""),"T")</f>
        <v>T</v>
      </c>
      <c r="DC64" s="5" t="str">
        <f ca="1">IFERROR(__xludf.DUMMYFUNCTION("""COMPUTED_VALUE"""),"T")</f>
        <v>T</v>
      </c>
      <c r="DD64" s="5" t="str">
        <f ca="1">IFERROR(__xludf.DUMMYFUNCTION("""COMPUTED_VALUE"""),"T")</f>
        <v>T</v>
      </c>
      <c r="DE64" s="5" t="str">
        <f ca="1">IFERROR(__xludf.DUMMYFUNCTION("""COMPUTED_VALUE"""),"E")</f>
        <v>E</v>
      </c>
      <c r="DF64" s="5"/>
      <c r="DG64" s="5"/>
      <c r="DH64" s="5"/>
      <c r="DI64" s="5"/>
      <c r="DJ64" s="5"/>
      <c r="DK64" s="5"/>
      <c r="DL64" s="5"/>
      <c r="DM64" s="5"/>
      <c r="DN64" s="5"/>
      <c r="DO64" s="5"/>
    </row>
    <row r="65" spans="1:119" ht="14">
      <c r="A65" s="3">
        <f t="shared" ca="1" si="0"/>
        <v>34</v>
      </c>
      <c r="B65" s="3" t="str">
        <f ca="1">IFERROR(__xludf.DUMMYFUNCTION("""COMPUTED_VALUE"""),"us-NM")</f>
        <v>us-NM</v>
      </c>
      <c r="C65" s="3" t="str">
        <f ca="1">IFERROR(__xludf.DUMMYFUNCTION("""COMPUTED_VALUE"""),"New Mexico")</f>
        <v>New Mexico</v>
      </c>
      <c r="D65" s="5" t="str">
        <f ca="1">IFERROR(__xludf.DUMMYFUNCTION("""COMPUTED_VALUE"""),"T")</f>
        <v>T</v>
      </c>
      <c r="E65" s="5" t="str">
        <f ca="1">IFERROR(__xludf.DUMMYFUNCTION("""COMPUTED_VALUE"""),"T")</f>
        <v>T</v>
      </c>
      <c r="F65" s="5" t="str">
        <f ca="1">IFERROR(__xludf.DUMMYFUNCTION("""COMPUTED_VALUE"""),"T")</f>
        <v>T</v>
      </c>
      <c r="G65" s="5" t="str">
        <f ca="1">IFERROR(__xludf.DUMMYFUNCTION("""COMPUTED_VALUE"""),"T")</f>
        <v>T</v>
      </c>
      <c r="H65" s="5" t="str">
        <f ca="1">IFERROR(__xludf.DUMMYFUNCTION("""COMPUTED_VALUE"""),"T")</f>
        <v>T</v>
      </c>
      <c r="I65" s="5" t="str">
        <f ca="1">IFERROR(__xludf.DUMMYFUNCTION("""COMPUTED_VALUE"""),"T")</f>
        <v>T</v>
      </c>
      <c r="J65" s="5" t="str">
        <f ca="1">IFERROR(__xludf.DUMMYFUNCTION("""COMPUTED_VALUE"""),"T")</f>
        <v>T</v>
      </c>
      <c r="K65" s="5" t="str">
        <f ca="1">IFERROR(__xludf.DUMMYFUNCTION("""COMPUTED_VALUE"""),"T")</f>
        <v>T</v>
      </c>
      <c r="L65" s="5" t="str">
        <f ca="1">IFERROR(__xludf.DUMMYFUNCTION("""COMPUTED_VALUE"""),"T")</f>
        <v>T</v>
      </c>
      <c r="M65" s="5" t="str">
        <f ca="1">IFERROR(__xludf.DUMMYFUNCTION("""COMPUTED_VALUE"""),"T")</f>
        <v>T</v>
      </c>
      <c r="N65" s="5" t="str">
        <f ca="1">IFERROR(__xludf.DUMMYFUNCTION("""COMPUTED_VALUE"""),"T")</f>
        <v>T</v>
      </c>
      <c r="O65" s="5" t="str">
        <f ca="1">IFERROR(__xludf.DUMMYFUNCTION("""COMPUTED_VALUE"""),"T")</f>
        <v>T</v>
      </c>
      <c r="P65" s="5" t="str">
        <f ca="1">IFERROR(__xludf.DUMMYFUNCTION("""COMPUTED_VALUE"""),"T")</f>
        <v>T</v>
      </c>
      <c r="Q65" s="5" t="str">
        <f ca="1">IFERROR(__xludf.DUMMYFUNCTION("""COMPUTED_VALUE"""),"T")</f>
        <v>T</v>
      </c>
      <c r="R65" s="5" t="str">
        <f ca="1">IFERROR(__xludf.DUMMYFUNCTION("""COMPUTED_VALUE"""),"E")</f>
        <v>E</v>
      </c>
      <c r="S65" s="5" t="str">
        <f ca="1">IFERROR(__xludf.DUMMYFUNCTION("""COMPUTED_VALUE"""),"E")</f>
        <v>E</v>
      </c>
      <c r="T65" s="5" t="str">
        <f ca="1">IFERROR(__xludf.DUMMYFUNCTION("""COMPUTED_VALUE"""),"E")</f>
        <v>E</v>
      </c>
      <c r="U65" s="5" t="str">
        <f ca="1">IFERROR(__xludf.DUMMYFUNCTION("""COMPUTED_VALUE"""),"E")</f>
        <v>E</v>
      </c>
      <c r="V65" s="5" t="str">
        <f ca="1">IFERROR(__xludf.DUMMYFUNCTION("""COMPUTED_VALUE"""),"T")</f>
        <v>T</v>
      </c>
      <c r="W65" s="5" t="str">
        <f ca="1">IFERROR(__xludf.DUMMYFUNCTION("""COMPUTED_VALUE"""),"T")</f>
        <v>T</v>
      </c>
      <c r="X65" s="5" t="str">
        <f ca="1">IFERROR(__xludf.DUMMYFUNCTION("""COMPUTED_VALUE"""),"T")</f>
        <v>T</v>
      </c>
      <c r="Y65" s="5" t="str">
        <f ca="1">IFERROR(__xludf.DUMMYFUNCTION("""COMPUTED_VALUE"""),"T")</f>
        <v>T</v>
      </c>
      <c r="Z65" s="5" t="str">
        <f ca="1">IFERROR(__xludf.DUMMYFUNCTION("""COMPUTED_VALUE"""),"T")</f>
        <v>T</v>
      </c>
      <c r="AA65" s="5" t="str">
        <f ca="1">IFERROR(__xludf.DUMMYFUNCTION("""COMPUTED_VALUE"""),"T")</f>
        <v>T</v>
      </c>
      <c r="AB65" s="5" t="str">
        <f ca="1">IFERROR(__xludf.DUMMYFUNCTION("""COMPUTED_VALUE"""),"T")</f>
        <v>T</v>
      </c>
      <c r="AC65" s="5" t="str">
        <f ca="1">IFERROR(__xludf.DUMMYFUNCTION("""COMPUTED_VALUE"""),"T")</f>
        <v>T</v>
      </c>
      <c r="AD65" s="5" t="str">
        <f ca="1">IFERROR(__xludf.DUMMYFUNCTION("""COMPUTED_VALUE"""),"E")</f>
        <v>E</v>
      </c>
      <c r="AE65" s="5" t="str">
        <f ca="1">IFERROR(__xludf.DUMMYFUNCTION("""COMPUTED_VALUE"""),"T")</f>
        <v>T</v>
      </c>
      <c r="AF65" s="5" t="str">
        <f ca="1">IFERROR(__xludf.DUMMYFUNCTION("""COMPUTED_VALUE"""),"T")</f>
        <v>T</v>
      </c>
      <c r="AG65" s="5" t="str">
        <f ca="1">IFERROR(__xludf.DUMMYFUNCTION("""COMPUTED_VALUE"""),"T")</f>
        <v>T</v>
      </c>
      <c r="AH65" s="5" t="str">
        <f ca="1">IFERROR(__xludf.DUMMYFUNCTION("""COMPUTED_VALUE"""),"T")</f>
        <v>T</v>
      </c>
      <c r="AI65" s="5" t="str">
        <f ca="1">IFERROR(__xludf.DUMMYFUNCTION("""COMPUTED_VALUE"""),"T")</f>
        <v>T</v>
      </c>
      <c r="AJ65" s="5" t="str">
        <f ca="1">IFERROR(__xludf.DUMMYFUNCTION("""COMPUTED_VALUE"""),"T")</f>
        <v>T</v>
      </c>
      <c r="AK65" s="5" t="str">
        <f ca="1">IFERROR(__xludf.DUMMYFUNCTION("""COMPUTED_VALUE"""),"T")</f>
        <v>T</v>
      </c>
      <c r="AL65" s="5" t="str">
        <f ca="1">IFERROR(__xludf.DUMMYFUNCTION("""COMPUTED_VALUE"""),"T")</f>
        <v>T</v>
      </c>
      <c r="AM65" s="5" t="str">
        <f ca="1">IFERROR(__xludf.DUMMYFUNCTION("""COMPUTED_VALUE"""),"T")</f>
        <v>T</v>
      </c>
      <c r="AN65" s="5" t="str">
        <f ca="1">IFERROR(__xludf.DUMMYFUNCTION("""COMPUTED_VALUE"""),"T")</f>
        <v>T</v>
      </c>
      <c r="AO65" s="5" t="str">
        <f ca="1">IFERROR(__xludf.DUMMYFUNCTION("""COMPUTED_VALUE"""),"T")</f>
        <v>T</v>
      </c>
      <c r="AP65" s="5" t="str">
        <f ca="1">IFERROR(__xludf.DUMMYFUNCTION("""COMPUTED_VALUE"""),"T")</f>
        <v>T</v>
      </c>
      <c r="AQ65" s="5" t="str">
        <f ca="1">IFERROR(__xludf.DUMMYFUNCTION("""COMPUTED_VALUE"""),"T")</f>
        <v>T</v>
      </c>
      <c r="AR65" s="5" t="str">
        <f ca="1">IFERROR(__xludf.DUMMYFUNCTION("""COMPUTED_VALUE"""),"T")</f>
        <v>T</v>
      </c>
      <c r="AS65" s="5" t="str">
        <f ca="1">IFERROR(__xludf.DUMMYFUNCTION("""COMPUTED_VALUE"""),"T")</f>
        <v>T</v>
      </c>
      <c r="AT65" s="5" t="str">
        <f ca="1">IFERROR(__xludf.DUMMYFUNCTION("""COMPUTED_VALUE"""),"T")</f>
        <v>T</v>
      </c>
      <c r="AU65" s="5" t="str">
        <f ca="1">IFERROR(__xludf.DUMMYFUNCTION("""COMPUTED_VALUE"""),"T")</f>
        <v>T</v>
      </c>
      <c r="AV65" s="5" t="str">
        <f ca="1">IFERROR(__xludf.DUMMYFUNCTION("""COMPUTED_VALUE"""),"T")</f>
        <v>T</v>
      </c>
      <c r="AW65" s="5" t="str">
        <f ca="1">IFERROR(__xludf.DUMMYFUNCTION("""COMPUTED_VALUE"""),"T")</f>
        <v>T</v>
      </c>
      <c r="AX65" s="5" t="str">
        <f ca="1">IFERROR(__xludf.DUMMYFUNCTION("""COMPUTED_VALUE"""),"T")</f>
        <v>T</v>
      </c>
      <c r="AY65" s="5" t="str">
        <f ca="1">IFERROR(__xludf.DUMMYFUNCTION("""COMPUTED_VALUE"""),"T")</f>
        <v>T</v>
      </c>
      <c r="AZ65" s="5" t="str">
        <f ca="1">IFERROR(__xludf.DUMMYFUNCTION("""COMPUTED_VALUE"""),"T")</f>
        <v>T</v>
      </c>
      <c r="BA65" s="5" t="str">
        <f ca="1">IFERROR(__xludf.DUMMYFUNCTION("""COMPUTED_VALUE"""),"T")</f>
        <v>T</v>
      </c>
      <c r="BB65" s="5" t="str">
        <f ca="1">IFERROR(__xludf.DUMMYFUNCTION("""COMPUTED_VALUE"""),"T")</f>
        <v>T</v>
      </c>
      <c r="BC65" s="5" t="str">
        <f ca="1">IFERROR(__xludf.DUMMYFUNCTION("""COMPUTED_VALUE"""),"T")</f>
        <v>T</v>
      </c>
      <c r="BD65" s="5" t="str">
        <f ca="1">IFERROR(__xludf.DUMMYFUNCTION("""COMPUTED_VALUE"""),"T")</f>
        <v>T</v>
      </c>
      <c r="BE65" s="5" t="str">
        <f ca="1">IFERROR(__xludf.DUMMYFUNCTION("""COMPUTED_VALUE"""),"T")</f>
        <v>T</v>
      </c>
      <c r="BF65" s="5" t="str">
        <f ca="1">IFERROR(__xludf.DUMMYFUNCTION("""COMPUTED_VALUE"""),"T")</f>
        <v>T</v>
      </c>
      <c r="BG65" s="5" t="str">
        <f ca="1">IFERROR(__xludf.DUMMYFUNCTION("""COMPUTED_VALUE"""),"T")</f>
        <v>T</v>
      </c>
      <c r="BH65" s="5" t="str">
        <f ca="1">IFERROR(__xludf.DUMMYFUNCTION("""COMPUTED_VALUE"""),"T")</f>
        <v>T</v>
      </c>
      <c r="BI65" s="5" t="str">
        <f ca="1">IFERROR(__xludf.DUMMYFUNCTION("""COMPUTED_VALUE"""),"T")</f>
        <v>T</v>
      </c>
      <c r="BJ65" s="5" t="str">
        <f ca="1">IFERROR(__xludf.DUMMYFUNCTION("""COMPUTED_VALUE"""),"T")</f>
        <v>T</v>
      </c>
      <c r="BK65" s="5" t="str">
        <f ca="1">IFERROR(__xludf.DUMMYFUNCTION("""COMPUTED_VALUE"""),"T")</f>
        <v>T</v>
      </c>
      <c r="BL65" s="5" t="str">
        <f ca="1">IFERROR(__xludf.DUMMYFUNCTION("""COMPUTED_VALUE"""),"T")</f>
        <v>T</v>
      </c>
      <c r="BM65" s="5" t="str">
        <f ca="1">IFERROR(__xludf.DUMMYFUNCTION("""COMPUTED_VALUE"""),"T")</f>
        <v>T</v>
      </c>
      <c r="BN65" s="5" t="str">
        <f ca="1">IFERROR(__xludf.DUMMYFUNCTION("""COMPUTED_VALUE"""),"T")</f>
        <v>T</v>
      </c>
      <c r="BO65" s="5" t="str">
        <f ca="1">IFERROR(__xludf.DUMMYFUNCTION("""COMPUTED_VALUE"""),"T")</f>
        <v>T</v>
      </c>
      <c r="BP65" s="5" t="str">
        <f ca="1">IFERROR(__xludf.DUMMYFUNCTION("""COMPUTED_VALUE"""),"T")</f>
        <v>T</v>
      </c>
      <c r="BQ65" s="5" t="str">
        <f ca="1">IFERROR(__xludf.DUMMYFUNCTION("""COMPUTED_VALUE"""),"T")</f>
        <v>T</v>
      </c>
      <c r="BR65" s="5" t="str">
        <f ca="1">IFERROR(__xludf.DUMMYFUNCTION("""COMPUTED_VALUE"""),"T")</f>
        <v>T</v>
      </c>
      <c r="BS65" s="5" t="str">
        <f ca="1">IFERROR(__xludf.DUMMYFUNCTION("""COMPUTED_VALUE"""),"T")</f>
        <v>T</v>
      </c>
      <c r="BT65" s="5" t="str">
        <f ca="1">IFERROR(__xludf.DUMMYFUNCTION("""COMPUTED_VALUE"""),"E")</f>
        <v>E</v>
      </c>
      <c r="BU65" s="5" t="str">
        <f ca="1">IFERROR(__xludf.DUMMYFUNCTION("""COMPUTED_VALUE"""),"T")</f>
        <v>T</v>
      </c>
      <c r="BV65" s="5" t="str">
        <f ca="1">IFERROR(__xludf.DUMMYFUNCTION("""COMPUTED_VALUE"""),"T")</f>
        <v>T</v>
      </c>
      <c r="BW65" s="5" t="str">
        <f ca="1">IFERROR(__xludf.DUMMYFUNCTION("""COMPUTED_VALUE"""),"T")</f>
        <v>T</v>
      </c>
      <c r="BX65" s="5" t="str">
        <f ca="1">IFERROR(__xludf.DUMMYFUNCTION("""COMPUTED_VALUE"""),"T")</f>
        <v>T</v>
      </c>
      <c r="BY65" s="5" t="str">
        <f ca="1">IFERROR(__xludf.DUMMYFUNCTION("""COMPUTED_VALUE"""),"T")</f>
        <v>T</v>
      </c>
      <c r="BZ65" s="5" t="str">
        <f ca="1">IFERROR(__xludf.DUMMYFUNCTION("""COMPUTED_VALUE"""),"T")</f>
        <v>T</v>
      </c>
      <c r="CA65" s="5" t="str">
        <f ca="1">IFERROR(__xludf.DUMMYFUNCTION("""COMPUTED_VALUE"""),"T")</f>
        <v>T</v>
      </c>
      <c r="CB65" s="5" t="str">
        <f ca="1">IFERROR(__xludf.DUMMYFUNCTION("""COMPUTED_VALUE"""),"T")</f>
        <v>T</v>
      </c>
      <c r="CC65" s="5" t="str">
        <f ca="1">IFERROR(__xludf.DUMMYFUNCTION("""COMPUTED_VALUE"""),"T")</f>
        <v>T</v>
      </c>
      <c r="CD65" s="5" t="str">
        <f ca="1">IFERROR(__xludf.DUMMYFUNCTION("""COMPUTED_VALUE"""),"T")</f>
        <v>T</v>
      </c>
      <c r="CE65" s="5" t="str">
        <f ca="1">IFERROR(__xludf.DUMMYFUNCTION("""COMPUTED_VALUE"""),"T")</f>
        <v>T</v>
      </c>
      <c r="CF65" s="5" t="str">
        <f ca="1">IFERROR(__xludf.DUMMYFUNCTION("""COMPUTED_VALUE"""),"T")</f>
        <v>T</v>
      </c>
      <c r="CG65" s="5" t="str">
        <f ca="1">IFERROR(__xludf.DUMMYFUNCTION("""COMPUTED_VALUE"""),"T")</f>
        <v>T</v>
      </c>
      <c r="CH65" s="5" t="str">
        <f ca="1">IFERROR(__xludf.DUMMYFUNCTION("""COMPUTED_VALUE"""),"T")</f>
        <v>T</v>
      </c>
      <c r="CI65" s="5" t="str">
        <f ca="1">IFERROR(__xludf.DUMMYFUNCTION("""COMPUTED_VALUE"""),"T")</f>
        <v>T</v>
      </c>
      <c r="CJ65" s="5" t="str">
        <f ca="1">IFERROR(__xludf.DUMMYFUNCTION("""COMPUTED_VALUE"""),"T")</f>
        <v>T</v>
      </c>
      <c r="CK65" s="5" t="str">
        <f ca="1">IFERROR(__xludf.DUMMYFUNCTION("""COMPUTED_VALUE"""),"T")</f>
        <v>T</v>
      </c>
      <c r="CL65" s="5" t="str">
        <f ca="1">IFERROR(__xludf.DUMMYFUNCTION("""COMPUTED_VALUE"""),"T")</f>
        <v>T</v>
      </c>
      <c r="CM65" s="5" t="str">
        <f ca="1">IFERROR(__xludf.DUMMYFUNCTION("""COMPUTED_VALUE"""),"T")</f>
        <v>T</v>
      </c>
      <c r="CN65" s="5" t="str">
        <f ca="1">IFERROR(__xludf.DUMMYFUNCTION("""COMPUTED_VALUE"""),"T")</f>
        <v>T</v>
      </c>
      <c r="CO65" s="5" t="str">
        <f ca="1">IFERROR(__xludf.DUMMYFUNCTION("""COMPUTED_VALUE"""),"T")</f>
        <v>T</v>
      </c>
      <c r="CP65" s="5" t="str">
        <f ca="1">IFERROR(__xludf.DUMMYFUNCTION("""COMPUTED_VALUE"""),"T")</f>
        <v>T</v>
      </c>
      <c r="CQ65" s="5" t="str">
        <f ca="1">IFERROR(__xludf.DUMMYFUNCTION("""COMPUTED_VALUE"""),"T")</f>
        <v>T</v>
      </c>
      <c r="CR65" s="5" t="str">
        <f ca="1">IFERROR(__xludf.DUMMYFUNCTION("""COMPUTED_VALUE"""),"T")</f>
        <v>T</v>
      </c>
      <c r="CS65" s="5" t="str">
        <f ca="1">IFERROR(__xludf.DUMMYFUNCTION("""COMPUTED_VALUE"""),"T")</f>
        <v>T</v>
      </c>
      <c r="CT65" s="5" t="str">
        <f ca="1">IFERROR(__xludf.DUMMYFUNCTION("""COMPUTED_VALUE"""),"T")</f>
        <v>T</v>
      </c>
      <c r="CU65" s="5" t="str">
        <f ca="1">IFERROR(__xludf.DUMMYFUNCTION("""COMPUTED_VALUE"""),"T")</f>
        <v>T</v>
      </c>
      <c r="CV65" s="5" t="str">
        <f ca="1">IFERROR(__xludf.DUMMYFUNCTION("""COMPUTED_VALUE"""),"T")</f>
        <v>T</v>
      </c>
      <c r="CW65" s="5" t="str">
        <f ca="1">IFERROR(__xludf.DUMMYFUNCTION("""COMPUTED_VALUE"""),"T")</f>
        <v>T</v>
      </c>
      <c r="CX65" s="5" t="str">
        <f ca="1">IFERROR(__xludf.DUMMYFUNCTION("""COMPUTED_VALUE"""),"T")</f>
        <v>T</v>
      </c>
      <c r="CY65" s="5" t="str">
        <f ca="1">IFERROR(__xludf.DUMMYFUNCTION("""COMPUTED_VALUE"""),"T")</f>
        <v>T</v>
      </c>
      <c r="CZ65" s="5" t="str">
        <f ca="1">IFERROR(__xludf.DUMMYFUNCTION("""COMPUTED_VALUE"""),"T")</f>
        <v>T</v>
      </c>
      <c r="DA65" s="5" t="str">
        <f ca="1">IFERROR(__xludf.DUMMYFUNCTION("""COMPUTED_VALUE"""),"T")</f>
        <v>T</v>
      </c>
      <c r="DB65" s="5" t="str">
        <f ca="1">IFERROR(__xludf.DUMMYFUNCTION("""COMPUTED_VALUE"""),"T")</f>
        <v>T</v>
      </c>
      <c r="DC65" s="5" t="str">
        <f ca="1">IFERROR(__xludf.DUMMYFUNCTION("""COMPUTED_VALUE"""),"T")</f>
        <v>T</v>
      </c>
      <c r="DD65" s="5" t="str">
        <f ca="1">IFERROR(__xludf.DUMMYFUNCTION("""COMPUTED_VALUE"""),"T")</f>
        <v>T</v>
      </c>
      <c r="DE65" s="5" t="str">
        <f ca="1">IFERROR(__xludf.DUMMYFUNCTION("""COMPUTED_VALUE"""),"T")</f>
        <v>T</v>
      </c>
      <c r="DF65" s="5"/>
      <c r="DG65" s="5"/>
      <c r="DH65" s="5"/>
      <c r="DI65" s="5"/>
      <c r="DJ65" s="5"/>
      <c r="DK65" s="5"/>
      <c r="DL65" s="5"/>
      <c r="DM65" s="5"/>
      <c r="DN65" s="5"/>
      <c r="DO65" s="5"/>
    </row>
    <row r="66" spans="1:119" ht="14">
      <c r="A66" s="3">
        <f t="shared" ca="1" si="0"/>
        <v>35</v>
      </c>
      <c r="B66" s="3" t="str">
        <f ca="1">IFERROR(__xludf.DUMMYFUNCTION("""COMPUTED_VALUE"""),"us-NV")</f>
        <v>us-NV</v>
      </c>
      <c r="C66" s="3" t="str">
        <f ca="1">IFERROR(__xludf.DUMMYFUNCTION("""COMPUTED_VALUE"""),"Nevada")</f>
        <v>Nevada</v>
      </c>
      <c r="D66" s="5" t="str">
        <f ca="1">IFERROR(__xludf.DUMMYFUNCTION("""COMPUTED_VALUE"""),"E")</f>
        <v>E</v>
      </c>
      <c r="E66" s="5" t="str">
        <f ca="1">IFERROR(__xludf.DUMMYFUNCTION("""COMPUTED_VALUE"""),"E")</f>
        <v>E</v>
      </c>
      <c r="F66" s="5" t="str">
        <f ca="1">IFERROR(__xludf.DUMMYFUNCTION("""COMPUTED_VALUE"""),"E")</f>
        <v>E</v>
      </c>
      <c r="G66" s="5" t="str">
        <f ca="1">IFERROR(__xludf.DUMMYFUNCTION("""COMPUTED_VALUE"""),"E")</f>
        <v>E</v>
      </c>
      <c r="H66" s="5" t="str">
        <f ca="1">IFERROR(__xludf.DUMMYFUNCTION("""COMPUTED_VALUE"""),"E")</f>
        <v>E</v>
      </c>
      <c r="I66" s="5" t="str">
        <f ca="1">IFERROR(__xludf.DUMMYFUNCTION("""COMPUTED_VALUE"""),"E")</f>
        <v>E</v>
      </c>
      <c r="J66" s="5" t="str">
        <f ca="1">IFERROR(__xludf.DUMMYFUNCTION("""COMPUTED_VALUE"""),"E")</f>
        <v>E</v>
      </c>
      <c r="K66" s="5" t="str">
        <f ca="1">IFERROR(__xludf.DUMMYFUNCTION("""COMPUTED_VALUE"""),"E")</f>
        <v>E</v>
      </c>
      <c r="L66" s="5" t="str">
        <f ca="1">IFERROR(__xludf.DUMMYFUNCTION("""COMPUTED_VALUE"""),"E")</f>
        <v>E</v>
      </c>
      <c r="M66" s="5" t="str">
        <f ca="1">IFERROR(__xludf.DUMMYFUNCTION("""COMPUTED_VALUE"""),"E")</f>
        <v>E</v>
      </c>
      <c r="N66" s="5" t="str">
        <f ca="1">IFERROR(__xludf.DUMMYFUNCTION("""COMPUTED_VALUE"""),"E")</f>
        <v>E</v>
      </c>
      <c r="O66" s="5" t="str">
        <f ca="1">IFERROR(__xludf.DUMMYFUNCTION("""COMPUTED_VALUE"""),"E")</f>
        <v>E</v>
      </c>
      <c r="P66" s="5" t="str">
        <f ca="1">IFERROR(__xludf.DUMMYFUNCTION("""COMPUTED_VALUE"""),"E")</f>
        <v>E</v>
      </c>
      <c r="Q66" s="5" t="str">
        <f ca="1">IFERROR(__xludf.DUMMYFUNCTION("""COMPUTED_VALUE"""),"E")</f>
        <v>E</v>
      </c>
      <c r="R66" s="5" t="str">
        <f ca="1">IFERROR(__xludf.DUMMYFUNCTION("""COMPUTED_VALUE"""),"E")</f>
        <v>E</v>
      </c>
      <c r="S66" s="5" t="str">
        <f ca="1">IFERROR(__xludf.DUMMYFUNCTION("""COMPUTED_VALUE"""),"E")</f>
        <v>E</v>
      </c>
      <c r="T66" s="5" t="str">
        <f ca="1">IFERROR(__xludf.DUMMYFUNCTION("""COMPUTED_VALUE"""),"E")</f>
        <v>E</v>
      </c>
      <c r="U66" s="5" t="str">
        <f ca="1">IFERROR(__xludf.DUMMYFUNCTION("""COMPUTED_VALUE"""),"E")</f>
        <v>E</v>
      </c>
      <c r="V66" s="5" t="str">
        <f ca="1">IFERROR(__xludf.DUMMYFUNCTION("""COMPUTED_VALUE"""),"E")</f>
        <v>E</v>
      </c>
      <c r="W66" s="5" t="str">
        <f ca="1">IFERROR(__xludf.DUMMYFUNCTION("""COMPUTED_VALUE"""),"E")</f>
        <v>E</v>
      </c>
      <c r="X66" s="5" t="str">
        <f ca="1">IFERROR(__xludf.DUMMYFUNCTION("""COMPUTED_VALUE"""),"E")</f>
        <v>E</v>
      </c>
      <c r="Y66" s="5" t="str">
        <f ca="1">IFERROR(__xludf.DUMMYFUNCTION("""COMPUTED_VALUE"""),"E")</f>
        <v>E</v>
      </c>
      <c r="Z66" s="5" t="str">
        <f ca="1">IFERROR(__xludf.DUMMYFUNCTION("""COMPUTED_VALUE"""),"E")</f>
        <v>E</v>
      </c>
      <c r="AA66" s="5" t="str">
        <f ca="1">IFERROR(__xludf.DUMMYFUNCTION("""COMPUTED_VALUE"""),"E")</f>
        <v>E</v>
      </c>
      <c r="AB66" s="5" t="str">
        <f ca="1">IFERROR(__xludf.DUMMYFUNCTION("""COMPUTED_VALUE"""),"E")</f>
        <v>E</v>
      </c>
      <c r="AC66" s="5" t="str">
        <f ca="1">IFERROR(__xludf.DUMMYFUNCTION("""COMPUTED_VALUE"""),"E")</f>
        <v>E</v>
      </c>
      <c r="AD66" s="5" t="str">
        <f ca="1">IFERROR(__xludf.DUMMYFUNCTION("""COMPUTED_VALUE"""),"E")</f>
        <v>E</v>
      </c>
      <c r="AE66" s="5" t="str">
        <f ca="1">IFERROR(__xludf.DUMMYFUNCTION("""COMPUTED_VALUE"""),"E")</f>
        <v>E</v>
      </c>
      <c r="AF66" s="5" t="str">
        <f ca="1">IFERROR(__xludf.DUMMYFUNCTION("""COMPUTED_VALUE"""),"E")</f>
        <v>E</v>
      </c>
      <c r="AG66" s="5" t="str">
        <f ca="1">IFERROR(__xludf.DUMMYFUNCTION("""COMPUTED_VALUE"""),"E")</f>
        <v>E</v>
      </c>
      <c r="AH66" s="5" t="str">
        <f ca="1">IFERROR(__xludf.DUMMYFUNCTION("""COMPUTED_VALUE"""),"E")</f>
        <v>E</v>
      </c>
      <c r="AI66" s="5" t="str">
        <f ca="1">IFERROR(__xludf.DUMMYFUNCTION("""COMPUTED_VALUE"""),"E")</f>
        <v>E</v>
      </c>
      <c r="AJ66" s="5" t="str">
        <f ca="1">IFERROR(__xludf.DUMMYFUNCTION("""COMPUTED_VALUE"""),"E")</f>
        <v>E</v>
      </c>
      <c r="AK66" s="5" t="str">
        <f ca="1">IFERROR(__xludf.DUMMYFUNCTION("""COMPUTED_VALUE"""),"E")</f>
        <v>E</v>
      </c>
      <c r="AL66" s="5" t="str">
        <f ca="1">IFERROR(__xludf.DUMMYFUNCTION("""COMPUTED_VALUE"""),"E")</f>
        <v>E</v>
      </c>
      <c r="AM66" s="5" t="str">
        <f ca="1">IFERROR(__xludf.DUMMYFUNCTION("""COMPUTED_VALUE"""),"E")</f>
        <v>E</v>
      </c>
      <c r="AN66" s="5" t="str">
        <f ca="1">IFERROR(__xludf.DUMMYFUNCTION("""COMPUTED_VALUE"""),"E")</f>
        <v>E</v>
      </c>
      <c r="AO66" s="5" t="str">
        <f ca="1">IFERROR(__xludf.DUMMYFUNCTION("""COMPUTED_VALUE"""),"E")</f>
        <v>E</v>
      </c>
      <c r="AP66" s="5" t="str">
        <f ca="1">IFERROR(__xludf.DUMMYFUNCTION("""COMPUTED_VALUE"""),"E")</f>
        <v>E</v>
      </c>
      <c r="AQ66" s="5" t="str">
        <f ca="1">IFERROR(__xludf.DUMMYFUNCTION("""COMPUTED_VALUE"""),"E")</f>
        <v>E</v>
      </c>
      <c r="AR66" s="5" t="str">
        <f ca="1">IFERROR(__xludf.DUMMYFUNCTION("""COMPUTED_VALUE"""),"E")</f>
        <v>E</v>
      </c>
      <c r="AS66" s="5" t="str">
        <f ca="1">IFERROR(__xludf.DUMMYFUNCTION("""COMPUTED_VALUE"""),"E")</f>
        <v>E</v>
      </c>
      <c r="AT66" s="5" t="str">
        <f ca="1">IFERROR(__xludf.DUMMYFUNCTION("""COMPUTED_VALUE"""),"E")</f>
        <v>E</v>
      </c>
      <c r="AU66" s="5" t="str">
        <f ca="1">IFERROR(__xludf.DUMMYFUNCTION("""COMPUTED_VALUE"""),"E")</f>
        <v>E</v>
      </c>
      <c r="AV66" s="5" t="str">
        <f ca="1">IFERROR(__xludf.DUMMYFUNCTION("""COMPUTED_VALUE"""),"E")</f>
        <v>E</v>
      </c>
      <c r="AW66" s="5" t="str">
        <f ca="1">IFERROR(__xludf.DUMMYFUNCTION("""COMPUTED_VALUE"""),"E")</f>
        <v>E</v>
      </c>
      <c r="AX66" s="5" t="str">
        <f ca="1">IFERROR(__xludf.DUMMYFUNCTION("""COMPUTED_VALUE"""),"E")</f>
        <v>E</v>
      </c>
      <c r="AY66" s="5" t="str">
        <f ca="1">IFERROR(__xludf.DUMMYFUNCTION("""COMPUTED_VALUE"""),"E")</f>
        <v>E</v>
      </c>
      <c r="AZ66" s="5" t="str">
        <f ca="1">IFERROR(__xludf.DUMMYFUNCTION("""COMPUTED_VALUE"""),"E")</f>
        <v>E</v>
      </c>
      <c r="BA66" s="5" t="str">
        <f ca="1">IFERROR(__xludf.DUMMYFUNCTION("""COMPUTED_VALUE"""),"E")</f>
        <v>E</v>
      </c>
      <c r="BB66" s="5" t="str">
        <f ca="1">IFERROR(__xludf.DUMMYFUNCTION("""COMPUTED_VALUE"""),"E")</f>
        <v>E</v>
      </c>
      <c r="BC66" s="5" t="str">
        <f ca="1">IFERROR(__xludf.DUMMYFUNCTION("""COMPUTED_VALUE"""),"E")</f>
        <v>E</v>
      </c>
      <c r="BD66" s="5" t="str">
        <f ca="1">IFERROR(__xludf.DUMMYFUNCTION("""COMPUTED_VALUE"""),"E")</f>
        <v>E</v>
      </c>
      <c r="BE66" s="5" t="str">
        <f ca="1">IFERROR(__xludf.DUMMYFUNCTION("""COMPUTED_VALUE"""),"E")</f>
        <v>E</v>
      </c>
      <c r="BF66" s="5" t="str">
        <f ca="1">IFERROR(__xludf.DUMMYFUNCTION("""COMPUTED_VALUE"""),"E")</f>
        <v>E</v>
      </c>
      <c r="BG66" s="5" t="str">
        <f ca="1">IFERROR(__xludf.DUMMYFUNCTION("""COMPUTED_VALUE"""),"E")</f>
        <v>E</v>
      </c>
      <c r="BH66" s="5" t="str">
        <f ca="1">IFERROR(__xludf.DUMMYFUNCTION("""COMPUTED_VALUE"""),"E")</f>
        <v>E</v>
      </c>
      <c r="BI66" s="5" t="str">
        <f ca="1">IFERROR(__xludf.DUMMYFUNCTION("""COMPUTED_VALUE"""),"E")</f>
        <v>E</v>
      </c>
      <c r="BJ66" s="5" t="str">
        <f ca="1">IFERROR(__xludf.DUMMYFUNCTION("""COMPUTED_VALUE"""),"E")</f>
        <v>E</v>
      </c>
      <c r="BK66" s="5" t="str">
        <f ca="1">IFERROR(__xludf.DUMMYFUNCTION("""COMPUTED_VALUE"""),"E")</f>
        <v>E</v>
      </c>
      <c r="BL66" s="5" t="str">
        <f ca="1">IFERROR(__xludf.DUMMYFUNCTION("""COMPUTED_VALUE"""),"E")</f>
        <v>E</v>
      </c>
      <c r="BM66" s="5" t="str">
        <f ca="1">IFERROR(__xludf.DUMMYFUNCTION("""COMPUTED_VALUE"""),"E")</f>
        <v>E</v>
      </c>
      <c r="BN66" s="5" t="str">
        <f ca="1">IFERROR(__xludf.DUMMYFUNCTION("""COMPUTED_VALUE"""),"T")</f>
        <v>T</v>
      </c>
      <c r="BO66" s="5" t="str">
        <f ca="1">IFERROR(__xludf.DUMMYFUNCTION("""COMPUTED_VALUE"""),"T")</f>
        <v>T</v>
      </c>
      <c r="BP66" s="5" t="str">
        <f ca="1">IFERROR(__xludf.DUMMYFUNCTION("""COMPUTED_VALUE"""),"T")</f>
        <v>T</v>
      </c>
      <c r="BQ66" s="5" t="str">
        <f ca="1">IFERROR(__xludf.DUMMYFUNCTION("""COMPUTED_VALUE"""),"T")</f>
        <v>T</v>
      </c>
      <c r="BR66" s="5" t="str">
        <f ca="1">IFERROR(__xludf.DUMMYFUNCTION("""COMPUTED_VALUE"""),"E")</f>
        <v>E</v>
      </c>
      <c r="BS66" s="5" t="str">
        <f ca="1">IFERROR(__xludf.DUMMYFUNCTION("""COMPUTED_VALUE"""),"E")</f>
        <v>E</v>
      </c>
      <c r="BT66" s="5" t="str">
        <f ca="1">IFERROR(__xludf.DUMMYFUNCTION("""COMPUTED_VALUE"""),"T")</f>
        <v>T</v>
      </c>
      <c r="BU66" s="5" t="str">
        <f ca="1">IFERROR(__xludf.DUMMYFUNCTION("""COMPUTED_VALUE"""),"T")</f>
        <v>T</v>
      </c>
      <c r="BV66" s="5" t="str">
        <f ca="1">IFERROR(__xludf.DUMMYFUNCTION("""COMPUTED_VALUE"""),"E")</f>
        <v>E</v>
      </c>
      <c r="BW66" s="5" t="str">
        <f ca="1">IFERROR(__xludf.DUMMYFUNCTION("""COMPUTED_VALUE"""),"E")</f>
        <v>E</v>
      </c>
      <c r="BX66" s="5" t="str">
        <f ca="1">IFERROR(__xludf.DUMMYFUNCTION("""COMPUTED_VALUE"""),"E")</f>
        <v>E</v>
      </c>
      <c r="BY66" s="5" t="str">
        <f ca="1">IFERROR(__xludf.DUMMYFUNCTION("""COMPUTED_VALUE"""),"E")</f>
        <v>E</v>
      </c>
      <c r="BZ66" s="5" t="str">
        <f ca="1">IFERROR(__xludf.DUMMYFUNCTION("""COMPUTED_VALUE"""),"E")</f>
        <v>E</v>
      </c>
      <c r="CA66" s="5" t="str">
        <f ca="1">IFERROR(__xludf.DUMMYFUNCTION("""COMPUTED_VALUE"""),"E")</f>
        <v>E</v>
      </c>
      <c r="CB66" s="5" t="str">
        <f ca="1">IFERROR(__xludf.DUMMYFUNCTION("""COMPUTED_VALUE"""),"E")</f>
        <v>E</v>
      </c>
      <c r="CC66" s="5" t="str">
        <f ca="1">IFERROR(__xludf.DUMMYFUNCTION("""COMPUTED_VALUE"""),"E")</f>
        <v>E</v>
      </c>
      <c r="CD66" s="5" t="str">
        <f ca="1">IFERROR(__xludf.DUMMYFUNCTION("""COMPUTED_VALUE"""),"T")</f>
        <v>T</v>
      </c>
      <c r="CE66" s="5" t="str">
        <f ca="1">IFERROR(__xludf.DUMMYFUNCTION("""COMPUTED_VALUE"""),"T")</f>
        <v>T</v>
      </c>
      <c r="CF66" s="5" t="str">
        <f ca="1">IFERROR(__xludf.DUMMYFUNCTION("""COMPUTED_VALUE"""),"T")</f>
        <v>T</v>
      </c>
      <c r="CG66" s="5" t="str">
        <f ca="1">IFERROR(__xludf.DUMMYFUNCTION("""COMPUTED_VALUE"""),"T")</f>
        <v>T</v>
      </c>
      <c r="CH66" s="5" t="str">
        <f ca="1">IFERROR(__xludf.DUMMYFUNCTION("""COMPUTED_VALUE"""),"T")</f>
        <v>T</v>
      </c>
      <c r="CI66" s="5" t="str">
        <f ca="1">IFERROR(__xludf.DUMMYFUNCTION("""COMPUTED_VALUE"""),"T")</f>
        <v>T</v>
      </c>
      <c r="CJ66" s="5" t="str">
        <f ca="1">IFERROR(__xludf.DUMMYFUNCTION("""COMPUTED_VALUE"""),"T")</f>
        <v>T</v>
      </c>
      <c r="CK66" s="5" t="str">
        <f ca="1">IFERROR(__xludf.DUMMYFUNCTION("""COMPUTED_VALUE"""),"T")</f>
        <v>T</v>
      </c>
      <c r="CL66" s="5" t="str">
        <f ca="1">IFERROR(__xludf.DUMMYFUNCTION("""COMPUTED_VALUE"""),"T")</f>
        <v>T</v>
      </c>
      <c r="CM66" s="5" t="str">
        <f ca="1">IFERROR(__xludf.DUMMYFUNCTION("""COMPUTED_VALUE"""),"T")</f>
        <v>T</v>
      </c>
      <c r="CN66" s="5" t="str">
        <f ca="1">IFERROR(__xludf.DUMMYFUNCTION("""COMPUTED_VALUE"""),"T")</f>
        <v>T</v>
      </c>
      <c r="CO66" s="5" t="str">
        <f ca="1">IFERROR(__xludf.DUMMYFUNCTION("""COMPUTED_VALUE"""),"T")</f>
        <v>T</v>
      </c>
      <c r="CP66" s="5" t="str">
        <f ca="1">IFERROR(__xludf.DUMMYFUNCTION("""COMPUTED_VALUE"""),"T")</f>
        <v>T</v>
      </c>
      <c r="CQ66" s="5" t="str">
        <f ca="1">IFERROR(__xludf.DUMMYFUNCTION("""COMPUTED_VALUE"""),"T")</f>
        <v>T</v>
      </c>
      <c r="CR66" s="5" t="str">
        <f ca="1">IFERROR(__xludf.DUMMYFUNCTION("""COMPUTED_VALUE"""),"T")</f>
        <v>T</v>
      </c>
      <c r="CS66" s="5" t="str">
        <f ca="1">IFERROR(__xludf.DUMMYFUNCTION("""COMPUTED_VALUE"""),"T")</f>
        <v>T</v>
      </c>
      <c r="CT66" s="5" t="str">
        <f ca="1">IFERROR(__xludf.DUMMYFUNCTION("""COMPUTED_VALUE"""),"E")</f>
        <v>E</v>
      </c>
      <c r="CU66" s="5" t="str">
        <f ca="1">IFERROR(__xludf.DUMMYFUNCTION("""COMPUTED_VALUE"""),"E")</f>
        <v>E</v>
      </c>
      <c r="CV66" s="5" t="str">
        <f ca="1">IFERROR(__xludf.DUMMYFUNCTION("""COMPUTED_VALUE"""),"T")</f>
        <v>T</v>
      </c>
      <c r="CW66" s="5" t="str">
        <f ca="1">IFERROR(__xludf.DUMMYFUNCTION("""COMPUTED_VALUE"""),"T")</f>
        <v>T</v>
      </c>
      <c r="CX66" s="5" t="str">
        <f ca="1">IFERROR(__xludf.DUMMYFUNCTION("""COMPUTED_VALUE"""),"T")</f>
        <v>T</v>
      </c>
      <c r="CY66" s="5" t="str">
        <f ca="1">IFERROR(__xludf.DUMMYFUNCTION("""COMPUTED_VALUE"""),"T")</f>
        <v>T</v>
      </c>
      <c r="CZ66" s="5" t="str">
        <f ca="1">IFERROR(__xludf.DUMMYFUNCTION("""COMPUTED_VALUE"""),"E")</f>
        <v>E</v>
      </c>
      <c r="DA66" s="5" t="str">
        <f ca="1">IFERROR(__xludf.DUMMYFUNCTION("""COMPUTED_VALUE"""),"E")</f>
        <v>E</v>
      </c>
      <c r="DB66" s="5" t="str">
        <f ca="1">IFERROR(__xludf.DUMMYFUNCTION("""COMPUTED_VALUE"""),"E")</f>
        <v>E</v>
      </c>
      <c r="DC66" s="5" t="str">
        <f ca="1">IFERROR(__xludf.DUMMYFUNCTION("""COMPUTED_VALUE"""),"E")</f>
        <v>E</v>
      </c>
      <c r="DD66" s="5" t="str">
        <f ca="1">IFERROR(__xludf.DUMMYFUNCTION("""COMPUTED_VALUE"""),"E")</f>
        <v>E</v>
      </c>
      <c r="DE66" s="5" t="str">
        <f ca="1">IFERROR(__xludf.DUMMYFUNCTION("""COMPUTED_VALUE"""),"E")</f>
        <v>E</v>
      </c>
      <c r="DF66" s="5"/>
      <c r="DG66" s="5"/>
      <c r="DH66" s="5"/>
      <c r="DI66" s="5"/>
      <c r="DJ66" s="5"/>
      <c r="DK66" s="5"/>
      <c r="DL66" s="5"/>
      <c r="DM66" s="5"/>
      <c r="DN66" s="5"/>
      <c r="DO66" s="5"/>
    </row>
    <row r="67" spans="1:119" ht="14">
      <c r="A67" s="3">
        <f t="shared" ca="1" si="0"/>
        <v>36</v>
      </c>
      <c r="B67" s="3" t="str">
        <f ca="1">IFERROR(__xludf.DUMMYFUNCTION("""COMPUTED_VALUE"""),"us-NY")</f>
        <v>us-NY</v>
      </c>
      <c r="C67" s="3" t="str">
        <f ca="1">IFERROR(__xludf.DUMMYFUNCTION("""COMPUTED_VALUE"""),"New York")</f>
        <v>New York</v>
      </c>
      <c r="D67" s="5" t="str">
        <f ca="1">IFERROR(__xludf.DUMMYFUNCTION("""COMPUTED_VALUE"""),"T")</f>
        <v>T</v>
      </c>
      <c r="E67" s="5" t="str">
        <f ca="1">IFERROR(__xludf.DUMMYFUNCTION("""COMPUTED_VALUE"""),"T")</f>
        <v>T</v>
      </c>
      <c r="F67" s="5" t="str">
        <f ca="1">IFERROR(__xludf.DUMMYFUNCTION("""COMPUTED_VALUE"""),"E")</f>
        <v>E</v>
      </c>
      <c r="G67" s="5" t="str">
        <f ca="1">IFERROR(__xludf.DUMMYFUNCTION("""COMPUTED_VALUE"""),"E")</f>
        <v>E</v>
      </c>
      <c r="H67" s="5" t="str">
        <f ca="1">IFERROR(__xludf.DUMMYFUNCTION("""COMPUTED_VALUE"""),"T")</f>
        <v>T</v>
      </c>
      <c r="I67" s="5" t="str">
        <f ca="1">IFERROR(__xludf.DUMMYFUNCTION("""COMPUTED_VALUE"""),"T")</f>
        <v>T</v>
      </c>
      <c r="J67" s="5" t="str">
        <f ca="1">IFERROR(__xludf.DUMMYFUNCTION("""COMPUTED_VALUE"""),"T")</f>
        <v>T</v>
      </c>
      <c r="K67" s="5" t="str">
        <f ca="1">IFERROR(__xludf.DUMMYFUNCTION("""COMPUTED_VALUE"""),"T")</f>
        <v>T</v>
      </c>
      <c r="L67" s="5" t="str">
        <f ca="1">IFERROR(__xludf.DUMMYFUNCTION("""COMPUTED_VALUE"""),"T")</f>
        <v>T</v>
      </c>
      <c r="M67" s="5" t="str">
        <f ca="1">IFERROR(__xludf.DUMMYFUNCTION("""COMPUTED_VALUE"""),"E")</f>
        <v>E</v>
      </c>
      <c r="N67" s="5" t="str">
        <f ca="1">IFERROR(__xludf.DUMMYFUNCTION("""COMPUTED_VALUE"""),"E")</f>
        <v>E</v>
      </c>
      <c r="O67" s="5" t="str">
        <f ca="1">IFERROR(__xludf.DUMMYFUNCTION("""COMPUTED_VALUE"""),"E")</f>
        <v>E</v>
      </c>
      <c r="P67" s="5" t="str">
        <f ca="1">IFERROR(__xludf.DUMMYFUNCTION("""COMPUTED_VALUE"""),"E")</f>
        <v>E</v>
      </c>
      <c r="Q67" s="5" t="str">
        <f ca="1">IFERROR(__xludf.DUMMYFUNCTION("""COMPUTED_VALUE"""),"E")</f>
        <v>E</v>
      </c>
      <c r="R67" s="5" t="str">
        <f ca="1">IFERROR(__xludf.DUMMYFUNCTION("""COMPUTED_VALUE"""),"E")</f>
        <v>E</v>
      </c>
      <c r="S67" s="5" t="str">
        <f ca="1">IFERROR(__xludf.DUMMYFUNCTION("""COMPUTED_VALUE"""),"E")</f>
        <v>E</v>
      </c>
      <c r="T67" s="5" t="str">
        <f ca="1">IFERROR(__xludf.DUMMYFUNCTION("""COMPUTED_VALUE"""),"E")</f>
        <v>E</v>
      </c>
      <c r="U67" s="5" t="str">
        <f ca="1">IFERROR(__xludf.DUMMYFUNCTION("""COMPUTED_VALUE"""),"E")</f>
        <v>E</v>
      </c>
      <c r="V67" s="5" t="str">
        <f ca="1">IFERROR(__xludf.DUMMYFUNCTION("""COMPUTED_VALUE"""),"T")</f>
        <v>T</v>
      </c>
      <c r="W67" s="5" t="str">
        <f ca="1">IFERROR(__xludf.DUMMYFUNCTION("""COMPUTED_VALUE"""),"T")</f>
        <v>T</v>
      </c>
      <c r="X67" s="5" t="str">
        <f ca="1">IFERROR(__xludf.DUMMYFUNCTION("""COMPUTED_VALUE"""),"T")</f>
        <v>T</v>
      </c>
      <c r="Y67" s="5" t="str">
        <f ca="1">IFERROR(__xludf.DUMMYFUNCTION("""COMPUTED_VALUE"""),"E")</f>
        <v>E</v>
      </c>
      <c r="Z67" s="5" t="str">
        <f ca="1">IFERROR(__xludf.DUMMYFUNCTION("""COMPUTED_VALUE"""),"T")</f>
        <v>T</v>
      </c>
      <c r="AA67" s="5" t="str">
        <f ca="1">IFERROR(__xludf.DUMMYFUNCTION("""COMPUTED_VALUE"""),"T")</f>
        <v>T</v>
      </c>
      <c r="AB67" s="5" t="str">
        <f ca="1">IFERROR(__xludf.DUMMYFUNCTION("""COMPUTED_VALUE"""),"T")</f>
        <v>T</v>
      </c>
      <c r="AC67" s="5" t="str">
        <f ca="1">IFERROR(__xludf.DUMMYFUNCTION("""COMPUTED_VALUE"""),"T")</f>
        <v>T</v>
      </c>
      <c r="AD67" s="5" t="str">
        <f ca="1">IFERROR(__xludf.DUMMYFUNCTION("""COMPUTED_VALUE"""),"E")</f>
        <v>E</v>
      </c>
      <c r="AE67" s="5" t="str">
        <f ca="1">IFERROR(__xludf.DUMMYFUNCTION("""COMPUTED_VALUE"""),"T")</f>
        <v>T</v>
      </c>
      <c r="AF67" s="5" t="str">
        <f ca="1">IFERROR(__xludf.DUMMYFUNCTION("""COMPUTED_VALUE"""),"T")</f>
        <v>T</v>
      </c>
      <c r="AG67" s="5" t="str">
        <f ca="1">IFERROR(__xludf.DUMMYFUNCTION("""COMPUTED_VALUE"""),"T")</f>
        <v>T</v>
      </c>
      <c r="AH67" s="5" t="str">
        <f ca="1">IFERROR(__xludf.DUMMYFUNCTION("""COMPUTED_VALUE"""),"T")</f>
        <v>T</v>
      </c>
      <c r="AI67" s="5" t="str">
        <f ca="1">IFERROR(__xludf.DUMMYFUNCTION("""COMPUTED_VALUE"""),"E")</f>
        <v>E</v>
      </c>
      <c r="AJ67" s="5" t="str">
        <f ca="1">IFERROR(__xludf.DUMMYFUNCTION("""COMPUTED_VALUE"""),"E")</f>
        <v>E</v>
      </c>
      <c r="AK67" s="5" t="str">
        <f ca="1">IFERROR(__xludf.DUMMYFUNCTION("""COMPUTED_VALUE"""),"E")</f>
        <v>E</v>
      </c>
      <c r="AL67" s="5" t="str">
        <f ca="1">IFERROR(__xludf.DUMMYFUNCTION("""COMPUTED_VALUE"""),"E")</f>
        <v>E</v>
      </c>
      <c r="AM67" s="5" t="str">
        <f ca="1">IFERROR(__xludf.DUMMYFUNCTION("""COMPUTED_VALUE"""),"E")</f>
        <v>E</v>
      </c>
      <c r="AN67" s="5" t="str">
        <f ca="1">IFERROR(__xludf.DUMMYFUNCTION("""COMPUTED_VALUE"""),"E")</f>
        <v>E</v>
      </c>
      <c r="AO67" s="5" t="str">
        <f ca="1">IFERROR(__xludf.DUMMYFUNCTION("""COMPUTED_VALUE"""),"E")</f>
        <v>E</v>
      </c>
      <c r="AP67" s="5" t="str">
        <f ca="1">IFERROR(__xludf.DUMMYFUNCTION("""COMPUTED_VALUE"""),"E")</f>
        <v>E</v>
      </c>
      <c r="AQ67" s="5" t="str">
        <f ca="1">IFERROR(__xludf.DUMMYFUNCTION("""COMPUTED_VALUE"""),"E")</f>
        <v>E</v>
      </c>
      <c r="AR67" s="5" t="str">
        <f ca="1">IFERROR(__xludf.DUMMYFUNCTION("""COMPUTED_VALUE"""),"E")</f>
        <v>E</v>
      </c>
      <c r="AS67" s="5" t="str">
        <f ca="1">IFERROR(__xludf.DUMMYFUNCTION("""COMPUTED_VALUE"""),"E")</f>
        <v>E</v>
      </c>
      <c r="AT67" s="5" t="str">
        <f ca="1">IFERROR(__xludf.DUMMYFUNCTION("""COMPUTED_VALUE"""),"E")</f>
        <v>E</v>
      </c>
      <c r="AU67" s="5" t="str">
        <f ca="1">IFERROR(__xludf.DUMMYFUNCTION("""COMPUTED_VALUE"""),"E")</f>
        <v>E</v>
      </c>
      <c r="AV67" s="5" t="str">
        <f ca="1">IFERROR(__xludf.DUMMYFUNCTION("""COMPUTED_VALUE"""),"E")</f>
        <v>E</v>
      </c>
      <c r="AW67" s="5" t="str">
        <f ca="1">IFERROR(__xludf.DUMMYFUNCTION("""COMPUTED_VALUE"""),"E")</f>
        <v>E</v>
      </c>
      <c r="AX67" s="5" t="str">
        <f ca="1">IFERROR(__xludf.DUMMYFUNCTION("""COMPUTED_VALUE"""),"E")</f>
        <v>E</v>
      </c>
      <c r="AY67" s="5" t="str">
        <f ca="1">IFERROR(__xludf.DUMMYFUNCTION("""COMPUTED_VALUE"""),"E")</f>
        <v>E</v>
      </c>
      <c r="AZ67" s="5" t="str">
        <f ca="1">IFERROR(__xludf.DUMMYFUNCTION("""COMPUTED_VALUE"""),"E")</f>
        <v>E</v>
      </c>
      <c r="BA67" s="5" t="str">
        <f ca="1">IFERROR(__xludf.DUMMYFUNCTION("""COMPUTED_VALUE"""),"E")</f>
        <v>E</v>
      </c>
      <c r="BB67" s="5" t="str">
        <f ca="1">IFERROR(__xludf.DUMMYFUNCTION("""COMPUTED_VALUE"""),"E")</f>
        <v>E</v>
      </c>
      <c r="BC67" s="5" t="str">
        <f ca="1">IFERROR(__xludf.DUMMYFUNCTION("""COMPUTED_VALUE"""),"E")</f>
        <v>E</v>
      </c>
      <c r="BD67" s="5" t="str">
        <f ca="1">IFERROR(__xludf.DUMMYFUNCTION("""COMPUTED_VALUE"""),"E")</f>
        <v>E</v>
      </c>
      <c r="BE67" s="5" t="str">
        <f ca="1">IFERROR(__xludf.DUMMYFUNCTION("""COMPUTED_VALUE"""),"T")</f>
        <v>T</v>
      </c>
      <c r="BF67" s="5" t="str">
        <f ca="1">IFERROR(__xludf.DUMMYFUNCTION("""COMPUTED_VALUE"""),"T")</f>
        <v>T</v>
      </c>
      <c r="BG67" s="5" t="str">
        <f ca="1">IFERROR(__xludf.DUMMYFUNCTION("""COMPUTED_VALUE"""),"T")</f>
        <v>T</v>
      </c>
      <c r="BH67" s="5" t="str">
        <f ca="1">IFERROR(__xludf.DUMMYFUNCTION("""COMPUTED_VALUE"""),"T")</f>
        <v>T</v>
      </c>
      <c r="BI67" s="5" t="str">
        <f ca="1">IFERROR(__xludf.DUMMYFUNCTION("""COMPUTED_VALUE"""),"E")</f>
        <v>E</v>
      </c>
      <c r="BJ67" s="5" t="str">
        <f ca="1">IFERROR(__xludf.DUMMYFUNCTION("""COMPUTED_VALUE"""),"E")</f>
        <v>E</v>
      </c>
      <c r="BK67" s="5" t="str">
        <f ca="1">IFERROR(__xludf.DUMMYFUNCTION("""COMPUTED_VALUE"""),"E")</f>
        <v>E</v>
      </c>
      <c r="BL67" s="5" t="str">
        <f ca="1">IFERROR(__xludf.DUMMYFUNCTION("""COMPUTED_VALUE"""),"E")</f>
        <v>E</v>
      </c>
      <c r="BM67" s="5" t="str">
        <f ca="1">IFERROR(__xludf.DUMMYFUNCTION("""COMPUTED_VALUE"""),"E")</f>
        <v>E</v>
      </c>
      <c r="BN67" s="5" t="str">
        <f ca="1">IFERROR(__xludf.DUMMYFUNCTION("""COMPUTED_VALUE"""),"T")</f>
        <v>T</v>
      </c>
      <c r="BO67" s="5" t="str">
        <f ca="1">IFERROR(__xludf.DUMMYFUNCTION("""COMPUTED_VALUE"""),"T")</f>
        <v>T</v>
      </c>
      <c r="BP67" s="5" t="str">
        <f ca="1">IFERROR(__xludf.DUMMYFUNCTION("""COMPUTED_VALUE"""),"T")</f>
        <v>T</v>
      </c>
      <c r="BQ67" s="5" t="str">
        <f ca="1">IFERROR(__xludf.DUMMYFUNCTION("""COMPUTED_VALUE"""),"T")</f>
        <v>T</v>
      </c>
      <c r="BR67" s="5" t="str">
        <f ca="1">IFERROR(__xludf.DUMMYFUNCTION("""COMPUTED_VALUE"""),"T")</f>
        <v>T</v>
      </c>
      <c r="BS67" s="5" t="str">
        <f ca="1">IFERROR(__xludf.DUMMYFUNCTION("""COMPUTED_VALUE"""),"T")</f>
        <v>T</v>
      </c>
      <c r="BT67" s="5" t="str">
        <f ca="1">IFERROR(__xludf.DUMMYFUNCTION("""COMPUTED_VALUE"""),"T")</f>
        <v>T</v>
      </c>
      <c r="BU67" s="5" t="str">
        <f ca="1">IFERROR(__xludf.DUMMYFUNCTION("""COMPUTED_VALUE"""),"T")</f>
        <v>T</v>
      </c>
      <c r="BV67" s="5" t="str">
        <f ca="1">IFERROR(__xludf.DUMMYFUNCTION("""COMPUTED_VALUE"""),"T")</f>
        <v>T</v>
      </c>
      <c r="BW67" s="5" t="str">
        <f ca="1">IFERROR(__xludf.DUMMYFUNCTION("""COMPUTED_VALUE"""),"T")</f>
        <v>T</v>
      </c>
      <c r="BX67" s="5" t="str">
        <f ca="1">IFERROR(__xludf.DUMMYFUNCTION("""COMPUTED_VALUE"""),"T")</f>
        <v>T</v>
      </c>
      <c r="BY67" s="5" t="str">
        <f ca="1">IFERROR(__xludf.DUMMYFUNCTION("""COMPUTED_VALUE"""),"T")</f>
        <v>T</v>
      </c>
      <c r="BZ67" s="5" t="str">
        <f ca="1">IFERROR(__xludf.DUMMYFUNCTION("""COMPUTED_VALUE"""),"T")</f>
        <v>T</v>
      </c>
      <c r="CA67" s="5" t="str">
        <f ca="1">IFERROR(__xludf.DUMMYFUNCTION("""COMPUTED_VALUE"""),"T")</f>
        <v>T</v>
      </c>
      <c r="CB67" s="5" t="str">
        <f ca="1">IFERROR(__xludf.DUMMYFUNCTION("""COMPUTED_VALUE"""),"T")</f>
        <v>T</v>
      </c>
      <c r="CC67" s="5" t="str">
        <f ca="1">IFERROR(__xludf.DUMMYFUNCTION("""COMPUTED_VALUE"""),"T")</f>
        <v>T</v>
      </c>
      <c r="CD67" s="5" t="str">
        <f ca="1">IFERROR(__xludf.DUMMYFUNCTION("""COMPUTED_VALUE"""),"T")</f>
        <v>T</v>
      </c>
      <c r="CE67" s="5" t="str">
        <f ca="1">IFERROR(__xludf.DUMMYFUNCTION("""COMPUTED_VALUE"""),"T")</f>
        <v>T</v>
      </c>
      <c r="CF67" s="5" t="str">
        <f ca="1">IFERROR(__xludf.DUMMYFUNCTION("""COMPUTED_VALUE"""),"T")</f>
        <v>T</v>
      </c>
      <c r="CG67" s="5" t="str">
        <f ca="1">IFERROR(__xludf.DUMMYFUNCTION("""COMPUTED_VALUE"""),"T")</f>
        <v>T</v>
      </c>
      <c r="CH67" s="5" t="str">
        <f ca="1">IFERROR(__xludf.DUMMYFUNCTION("""COMPUTED_VALUE"""),"T")</f>
        <v>T</v>
      </c>
      <c r="CI67" s="5" t="str">
        <f ca="1">IFERROR(__xludf.DUMMYFUNCTION("""COMPUTED_VALUE"""),"T")</f>
        <v>T</v>
      </c>
      <c r="CJ67" s="5" t="str">
        <f ca="1">IFERROR(__xludf.DUMMYFUNCTION("""COMPUTED_VALUE"""),"T")</f>
        <v>T</v>
      </c>
      <c r="CK67" s="5" t="str">
        <f ca="1">IFERROR(__xludf.DUMMYFUNCTION("""COMPUTED_VALUE"""),"T")</f>
        <v>T</v>
      </c>
      <c r="CL67" s="5" t="str">
        <f ca="1">IFERROR(__xludf.DUMMYFUNCTION("""COMPUTED_VALUE"""),"T")</f>
        <v>T</v>
      </c>
      <c r="CM67" s="5" t="str">
        <f ca="1">IFERROR(__xludf.DUMMYFUNCTION("""COMPUTED_VALUE"""),"T")</f>
        <v>T</v>
      </c>
      <c r="CN67" s="5" t="str">
        <f ca="1">IFERROR(__xludf.DUMMYFUNCTION("""COMPUTED_VALUE"""),"T")</f>
        <v>T</v>
      </c>
      <c r="CO67" s="5" t="str">
        <f ca="1">IFERROR(__xludf.DUMMYFUNCTION("""COMPUTED_VALUE"""),"T")</f>
        <v>T</v>
      </c>
      <c r="CP67" s="5" t="str">
        <f ca="1">IFERROR(__xludf.DUMMYFUNCTION("""COMPUTED_VALUE"""),"T")</f>
        <v>T</v>
      </c>
      <c r="CQ67" s="5" t="str">
        <f ca="1">IFERROR(__xludf.DUMMYFUNCTION("""COMPUTED_VALUE"""),"T")</f>
        <v>T</v>
      </c>
      <c r="CR67" s="5" t="str">
        <f ca="1">IFERROR(__xludf.DUMMYFUNCTION("""COMPUTED_VALUE"""),"T")</f>
        <v>T</v>
      </c>
      <c r="CS67" s="5" t="str">
        <f ca="1">IFERROR(__xludf.DUMMYFUNCTION("""COMPUTED_VALUE"""),"T")</f>
        <v>T</v>
      </c>
      <c r="CT67" s="5" t="str">
        <f ca="1">IFERROR(__xludf.DUMMYFUNCTION("""COMPUTED_VALUE"""),"T")</f>
        <v>T</v>
      </c>
      <c r="CU67" s="5" t="str">
        <f ca="1">IFERROR(__xludf.DUMMYFUNCTION("""COMPUTED_VALUE"""),"T")</f>
        <v>T</v>
      </c>
      <c r="CV67" s="5" t="str">
        <f ca="1">IFERROR(__xludf.DUMMYFUNCTION("""COMPUTED_VALUE"""),"T")</f>
        <v>T</v>
      </c>
      <c r="CW67" s="5" t="str">
        <f ca="1">IFERROR(__xludf.DUMMYFUNCTION("""COMPUTED_VALUE"""),"T")</f>
        <v>T</v>
      </c>
      <c r="CX67" s="5" t="str">
        <f ca="1">IFERROR(__xludf.DUMMYFUNCTION("""COMPUTED_VALUE"""),"T")</f>
        <v>T</v>
      </c>
      <c r="CY67" s="5" t="str">
        <f ca="1">IFERROR(__xludf.DUMMYFUNCTION("""COMPUTED_VALUE"""),"T")</f>
        <v>T</v>
      </c>
      <c r="CZ67" s="5" t="str">
        <f ca="1">IFERROR(__xludf.DUMMYFUNCTION("""COMPUTED_VALUE"""),"T")</f>
        <v>T</v>
      </c>
      <c r="DA67" s="5" t="str">
        <f ca="1">IFERROR(__xludf.DUMMYFUNCTION("""COMPUTED_VALUE"""),"T")</f>
        <v>T</v>
      </c>
      <c r="DB67" s="5" t="str">
        <f ca="1">IFERROR(__xludf.DUMMYFUNCTION("""COMPUTED_VALUE"""),"T")</f>
        <v>T</v>
      </c>
      <c r="DC67" s="5" t="str">
        <f ca="1">IFERROR(__xludf.DUMMYFUNCTION("""COMPUTED_VALUE"""),"T")</f>
        <v>T</v>
      </c>
      <c r="DD67" s="5" t="str">
        <f ca="1">IFERROR(__xludf.DUMMYFUNCTION("""COMPUTED_VALUE"""),"T")</f>
        <v>T</v>
      </c>
      <c r="DE67" s="5" t="str">
        <f ca="1">IFERROR(__xludf.DUMMYFUNCTION("""COMPUTED_VALUE"""),"T")</f>
        <v>T</v>
      </c>
      <c r="DF67" s="5"/>
      <c r="DG67" s="5"/>
      <c r="DH67" s="5"/>
      <c r="DI67" s="5"/>
      <c r="DJ67" s="5"/>
      <c r="DK67" s="5"/>
      <c r="DL67" s="5"/>
      <c r="DM67" s="5"/>
      <c r="DN67" s="5"/>
      <c r="DO67" s="5"/>
    </row>
    <row r="68" spans="1:119" ht="14">
      <c r="A68" s="3">
        <f t="shared" ca="1" si="0"/>
        <v>37</v>
      </c>
      <c r="B68" s="3" t="str">
        <f ca="1">IFERROR(__xludf.DUMMYFUNCTION("""COMPUTED_VALUE"""),"us-OH")</f>
        <v>us-OH</v>
      </c>
      <c r="C68" s="3" t="str">
        <f ca="1">IFERROR(__xludf.DUMMYFUNCTION("""COMPUTED_VALUE"""),"Ohio")</f>
        <v>Ohio</v>
      </c>
      <c r="D68" s="5" t="str">
        <f ca="1">IFERROR(__xludf.DUMMYFUNCTION("""COMPUTED_VALUE"""),"T")</f>
        <v>T</v>
      </c>
      <c r="E68" s="5" t="str">
        <f ca="1">IFERROR(__xludf.DUMMYFUNCTION("""COMPUTED_VALUE"""),"T")</f>
        <v>T</v>
      </c>
      <c r="F68" s="5" t="str">
        <f ca="1">IFERROR(__xludf.DUMMYFUNCTION("""COMPUTED_VALUE"""),"E")</f>
        <v>E</v>
      </c>
      <c r="G68" s="5" t="str">
        <f ca="1">IFERROR(__xludf.DUMMYFUNCTION("""COMPUTED_VALUE"""),"E")</f>
        <v>E</v>
      </c>
      <c r="H68" s="5" t="str">
        <f ca="1">IFERROR(__xludf.DUMMYFUNCTION("""COMPUTED_VALUE"""),"T")</f>
        <v>T</v>
      </c>
      <c r="I68" s="5" t="str">
        <f ca="1">IFERROR(__xludf.DUMMYFUNCTION("""COMPUTED_VALUE"""),"T")</f>
        <v>T</v>
      </c>
      <c r="J68" s="5" t="str">
        <f ca="1">IFERROR(__xludf.DUMMYFUNCTION("""COMPUTED_VALUE"""),"T")</f>
        <v>T</v>
      </c>
      <c r="K68" s="5" t="str">
        <f ca="1">IFERROR(__xludf.DUMMYFUNCTION("""COMPUTED_VALUE"""),"T")</f>
        <v>T</v>
      </c>
      <c r="L68" s="5" t="str">
        <f ca="1">IFERROR(__xludf.DUMMYFUNCTION("""COMPUTED_VALUE"""),"T")</f>
        <v>T</v>
      </c>
      <c r="M68" s="5" t="str">
        <f ca="1">IFERROR(__xludf.DUMMYFUNCTION("""COMPUTED_VALUE"""),"T")</f>
        <v>T</v>
      </c>
      <c r="N68" s="5" t="str">
        <f ca="1">IFERROR(__xludf.DUMMYFUNCTION("""COMPUTED_VALUE"""),"T")</f>
        <v>T</v>
      </c>
      <c r="O68" s="5" t="str">
        <f ca="1">IFERROR(__xludf.DUMMYFUNCTION("""COMPUTED_VALUE"""),"T")</f>
        <v>T</v>
      </c>
      <c r="P68" s="5" t="str">
        <f ca="1">IFERROR(__xludf.DUMMYFUNCTION("""COMPUTED_VALUE"""),"T")</f>
        <v>T</v>
      </c>
      <c r="Q68" s="5" t="str">
        <f ca="1">IFERROR(__xludf.DUMMYFUNCTION("""COMPUTED_VALUE"""),"T")</f>
        <v>T</v>
      </c>
      <c r="R68" s="5" t="str">
        <f ca="1">IFERROR(__xludf.DUMMYFUNCTION("""COMPUTED_VALUE"""),"E")</f>
        <v>E</v>
      </c>
      <c r="S68" s="5" t="str">
        <f ca="1">IFERROR(__xludf.DUMMYFUNCTION("""COMPUTED_VALUE"""),"E")</f>
        <v>E</v>
      </c>
      <c r="T68" s="5" t="str">
        <f ca="1">IFERROR(__xludf.DUMMYFUNCTION("""COMPUTED_VALUE"""),"T")</f>
        <v>T</v>
      </c>
      <c r="U68" s="5" t="str">
        <f ca="1">IFERROR(__xludf.DUMMYFUNCTION("""COMPUTED_VALUE"""),"T")</f>
        <v>T</v>
      </c>
      <c r="V68" s="5" t="str">
        <f ca="1">IFERROR(__xludf.DUMMYFUNCTION("""COMPUTED_VALUE"""),"T")</f>
        <v>T</v>
      </c>
      <c r="W68" s="5" t="str">
        <f ca="1">IFERROR(__xludf.DUMMYFUNCTION("""COMPUTED_VALUE"""),"T")</f>
        <v>T</v>
      </c>
      <c r="X68" s="5" t="str">
        <f ca="1">IFERROR(__xludf.DUMMYFUNCTION("""COMPUTED_VALUE"""),"T")</f>
        <v>T</v>
      </c>
      <c r="Y68" s="5" t="str">
        <f ca="1">IFERROR(__xludf.DUMMYFUNCTION("""COMPUTED_VALUE"""),"T")</f>
        <v>T</v>
      </c>
      <c r="Z68" s="5" t="str">
        <f ca="1">IFERROR(__xludf.DUMMYFUNCTION("""COMPUTED_VALUE"""),"T")</f>
        <v>T</v>
      </c>
      <c r="AA68" s="5" t="str">
        <f ca="1">IFERROR(__xludf.DUMMYFUNCTION("""COMPUTED_VALUE"""),"T")</f>
        <v>T</v>
      </c>
      <c r="AB68" s="5" t="str">
        <f ca="1">IFERROR(__xludf.DUMMYFUNCTION("""COMPUTED_VALUE"""),"T")</f>
        <v>T</v>
      </c>
      <c r="AC68" s="5" t="str">
        <f ca="1">IFERROR(__xludf.DUMMYFUNCTION("""COMPUTED_VALUE"""),"T")</f>
        <v>T</v>
      </c>
      <c r="AD68" s="5" t="str">
        <f ca="1">IFERROR(__xludf.DUMMYFUNCTION("""COMPUTED_VALUE"""),"E")</f>
        <v>E</v>
      </c>
      <c r="AE68" s="5" t="str">
        <f ca="1">IFERROR(__xludf.DUMMYFUNCTION("""COMPUTED_VALUE"""),"T")</f>
        <v>T</v>
      </c>
      <c r="AF68" s="5" t="str">
        <f ca="1">IFERROR(__xludf.DUMMYFUNCTION("""COMPUTED_VALUE"""),"T")</f>
        <v>T</v>
      </c>
      <c r="AG68" s="5" t="str">
        <f ca="1">IFERROR(__xludf.DUMMYFUNCTION("""COMPUTED_VALUE"""),"T")</f>
        <v>T</v>
      </c>
      <c r="AH68" s="5" t="str">
        <f ca="1">IFERROR(__xludf.DUMMYFUNCTION("""COMPUTED_VALUE"""),"T")</f>
        <v>T</v>
      </c>
      <c r="AI68" s="5" t="str">
        <f ca="1">IFERROR(__xludf.DUMMYFUNCTION("""COMPUTED_VALUE"""),"T")</f>
        <v>T</v>
      </c>
      <c r="AJ68" s="5" t="str">
        <f ca="1">IFERROR(__xludf.DUMMYFUNCTION("""COMPUTED_VALUE"""),"T")</f>
        <v>T</v>
      </c>
      <c r="AK68" s="5" t="str">
        <f ca="1">IFERROR(__xludf.DUMMYFUNCTION("""COMPUTED_VALUE"""),"T")</f>
        <v>T</v>
      </c>
      <c r="AL68" s="5" t="str">
        <f ca="1">IFERROR(__xludf.DUMMYFUNCTION("""COMPUTED_VALUE"""),"T")</f>
        <v>T</v>
      </c>
      <c r="AM68" s="5" t="str">
        <f ca="1">IFERROR(__xludf.DUMMYFUNCTION("""COMPUTED_VALUE"""),"E")</f>
        <v>E</v>
      </c>
      <c r="AN68" s="5" t="str">
        <f ca="1">IFERROR(__xludf.DUMMYFUNCTION("""COMPUTED_VALUE"""),"E")</f>
        <v>E</v>
      </c>
      <c r="AO68" s="5" t="str">
        <f ca="1">IFERROR(__xludf.DUMMYFUNCTION("""COMPUTED_VALUE"""),"E")</f>
        <v>E</v>
      </c>
      <c r="AP68" s="5" t="str">
        <f ca="1">IFERROR(__xludf.DUMMYFUNCTION("""COMPUTED_VALUE"""),"E")</f>
        <v>E</v>
      </c>
      <c r="AQ68" s="5" t="str">
        <f ca="1">IFERROR(__xludf.DUMMYFUNCTION("""COMPUTED_VALUE"""),"T")</f>
        <v>T</v>
      </c>
      <c r="AR68" s="5" t="str">
        <f ca="1">IFERROR(__xludf.DUMMYFUNCTION("""COMPUTED_VALUE"""),"T")</f>
        <v>T</v>
      </c>
      <c r="AS68" s="5" t="str">
        <f ca="1">IFERROR(__xludf.DUMMYFUNCTION("""COMPUTED_VALUE"""),"T")</f>
        <v>T</v>
      </c>
      <c r="AT68" s="5" t="str">
        <f ca="1">IFERROR(__xludf.DUMMYFUNCTION("""COMPUTED_VALUE"""),"T")</f>
        <v>T</v>
      </c>
      <c r="AU68" s="5" t="str">
        <f ca="1">IFERROR(__xludf.DUMMYFUNCTION("""COMPUTED_VALUE"""),"T")</f>
        <v>T</v>
      </c>
      <c r="AV68" s="5" t="str">
        <f ca="1">IFERROR(__xludf.DUMMYFUNCTION("""COMPUTED_VALUE"""),"T")</f>
        <v>T</v>
      </c>
      <c r="AW68" s="5" t="str">
        <f ca="1">IFERROR(__xludf.DUMMYFUNCTION("""COMPUTED_VALUE"""),"T")</f>
        <v>T</v>
      </c>
      <c r="AX68" s="5" t="str">
        <f ca="1">IFERROR(__xludf.DUMMYFUNCTION("""COMPUTED_VALUE"""),"T")</f>
        <v>T</v>
      </c>
      <c r="AY68" s="5" t="str">
        <f ca="1">IFERROR(__xludf.DUMMYFUNCTION("""COMPUTED_VALUE"""),"T")</f>
        <v>T</v>
      </c>
      <c r="AZ68" s="5" t="str">
        <f ca="1">IFERROR(__xludf.DUMMYFUNCTION("""COMPUTED_VALUE"""),"T")</f>
        <v>T</v>
      </c>
      <c r="BA68" s="5" t="str">
        <f ca="1">IFERROR(__xludf.DUMMYFUNCTION("""COMPUTED_VALUE"""),"T")</f>
        <v>T</v>
      </c>
      <c r="BB68" s="5" t="str">
        <f ca="1">IFERROR(__xludf.DUMMYFUNCTION("""COMPUTED_VALUE"""),"T")</f>
        <v>T</v>
      </c>
      <c r="BC68" s="5" t="str">
        <f ca="1">IFERROR(__xludf.DUMMYFUNCTION("""COMPUTED_VALUE"""),"T")</f>
        <v>T</v>
      </c>
      <c r="BD68" s="5" t="str">
        <f ca="1">IFERROR(__xludf.DUMMYFUNCTION("""COMPUTED_VALUE"""),"T")</f>
        <v>T</v>
      </c>
      <c r="BE68" s="5" t="str">
        <f ca="1">IFERROR(__xludf.DUMMYFUNCTION("""COMPUTED_VALUE"""),"E")</f>
        <v>E</v>
      </c>
      <c r="BF68" s="5" t="str">
        <f ca="1">IFERROR(__xludf.DUMMYFUNCTION("""COMPUTED_VALUE"""),"E")</f>
        <v>E</v>
      </c>
      <c r="BG68" s="5" t="str">
        <f ca="1">IFERROR(__xludf.DUMMYFUNCTION("""COMPUTED_VALUE"""),"E")</f>
        <v>E</v>
      </c>
      <c r="BH68" s="5" t="str">
        <f ca="1">IFERROR(__xludf.DUMMYFUNCTION("""COMPUTED_VALUE"""),"E")</f>
        <v>E</v>
      </c>
      <c r="BI68" s="5" t="str">
        <f ca="1">IFERROR(__xludf.DUMMYFUNCTION("""COMPUTED_VALUE"""),"E")</f>
        <v>E</v>
      </c>
      <c r="BJ68" s="5" t="str">
        <f ca="1">IFERROR(__xludf.DUMMYFUNCTION("""COMPUTED_VALUE"""),"E")</f>
        <v>E</v>
      </c>
      <c r="BK68" s="5" t="str">
        <f ca="1">IFERROR(__xludf.DUMMYFUNCTION("""COMPUTED_VALUE"""),"T")</f>
        <v>T</v>
      </c>
      <c r="BL68" s="5" t="str">
        <f ca="1">IFERROR(__xludf.DUMMYFUNCTION("""COMPUTED_VALUE"""),"T")</f>
        <v>T</v>
      </c>
      <c r="BM68" s="5" t="str">
        <f ca="1">IFERROR(__xludf.DUMMYFUNCTION("""COMPUTED_VALUE"""),"E")</f>
        <v>E</v>
      </c>
      <c r="BN68" s="5" t="str">
        <f ca="1">IFERROR(__xludf.DUMMYFUNCTION("""COMPUTED_VALUE"""),"T")</f>
        <v>T</v>
      </c>
      <c r="BO68" s="5" t="str">
        <f ca="1">IFERROR(__xludf.DUMMYFUNCTION("""COMPUTED_VALUE"""),"T")</f>
        <v>T</v>
      </c>
      <c r="BP68" s="5" t="str">
        <f ca="1">IFERROR(__xludf.DUMMYFUNCTION("""COMPUTED_VALUE"""),"T")</f>
        <v>T</v>
      </c>
      <c r="BQ68" s="5" t="str">
        <f ca="1">IFERROR(__xludf.DUMMYFUNCTION("""COMPUTED_VALUE"""),"T")</f>
        <v>T</v>
      </c>
      <c r="BR68" s="5" t="str">
        <f ca="1">IFERROR(__xludf.DUMMYFUNCTION("""COMPUTED_VALUE"""),"T")</f>
        <v>T</v>
      </c>
      <c r="BS68" s="5" t="str">
        <f ca="1">IFERROR(__xludf.DUMMYFUNCTION("""COMPUTED_VALUE"""),"T")</f>
        <v>T</v>
      </c>
      <c r="BT68" s="5" t="str">
        <f ca="1">IFERROR(__xludf.DUMMYFUNCTION("""COMPUTED_VALUE"""),"T")</f>
        <v>T</v>
      </c>
      <c r="BU68" s="5" t="str">
        <f ca="1">IFERROR(__xludf.DUMMYFUNCTION("""COMPUTED_VALUE"""),"T")</f>
        <v>T</v>
      </c>
      <c r="BV68" s="5" t="str">
        <f ca="1">IFERROR(__xludf.DUMMYFUNCTION("""COMPUTED_VALUE"""),"T")</f>
        <v>T</v>
      </c>
      <c r="BW68" s="5" t="str">
        <f ca="1">IFERROR(__xludf.DUMMYFUNCTION("""COMPUTED_VALUE"""),"T")</f>
        <v>T</v>
      </c>
      <c r="BX68" s="5" t="str">
        <f ca="1">IFERROR(__xludf.DUMMYFUNCTION("""COMPUTED_VALUE"""),"T")</f>
        <v>T</v>
      </c>
      <c r="BY68" s="5" t="str">
        <f ca="1">IFERROR(__xludf.DUMMYFUNCTION("""COMPUTED_VALUE"""),"T")</f>
        <v>T</v>
      </c>
      <c r="BZ68" s="5" t="str">
        <f ca="1">IFERROR(__xludf.DUMMYFUNCTION("""COMPUTED_VALUE"""),"T")</f>
        <v>T</v>
      </c>
      <c r="CA68" s="5" t="str">
        <f ca="1">IFERROR(__xludf.DUMMYFUNCTION("""COMPUTED_VALUE"""),"T")</f>
        <v>T</v>
      </c>
      <c r="CB68" s="5" t="str">
        <f ca="1">IFERROR(__xludf.DUMMYFUNCTION("""COMPUTED_VALUE"""),"T")</f>
        <v>T</v>
      </c>
      <c r="CC68" s="5" t="str">
        <f ca="1">IFERROR(__xludf.DUMMYFUNCTION("""COMPUTED_VALUE"""),"T")</f>
        <v>T</v>
      </c>
      <c r="CD68" s="5" t="str">
        <f ca="1">IFERROR(__xludf.DUMMYFUNCTION("""COMPUTED_VALUE"""),"T")</f>
        <v>T</v>
      </c>
      <c r="CE68" s="5" t="str">
        <f ca="1">IFERROR(__xludf.DUMMYFUNCTION("""COMPUTED_VALUE"""),"T")</f>
        <v>T</v>
      </c>
      <c r="CF68" s="5" t="str">
        <f ca="1">IFERROR(__xludf.DUMMYFUNCTION("""COMPUTED_VALUE"""),"T")</f>
        <v>T</v>
      </c>
      <c r="CG68" s="5" t="str">
        <f ca="1">IFERROR(__xludf.DUMMYFUNCTION("""COMPUTED_VALUE"""),"T")</f>
        <v>T</v>
      </c>
      <c r="CH68" s="5" t="str">
        <f ca="1">IFERROR(__xludf.DUMMYFUNCTION("""COMPUTED_VALUE"""),"T")</f>
        <v>T</v>
      </c>
      <c r="CI68" s="5" t="str">
        <f ca="1">IFERROR(__xludf.DUMMYFUNCTION("""COMPUTED_VALUE"""),"T")</f>
        <v>T</v>
      </c>
      <c r="CJ68" s="5" t="str">
        <f ca="1">IFERROR(__xludf.DUMMYFUNCTION("""COMPUTED_VALUE"""),"T")</f>
        <v>T</v>
      </c>
      <c r="CK68" s="5" t="str">
        <f ca="1">IFERROR(__xludf.DUMMYFUNCTION("""COMPUTED_VALUE"""),"T")</f>
        <v>T</v>
      </c>
      <c r="CL68" s="5" t="str">
        <f ca="1">IFERROR(__xludf.DUMMYFUNCTION("""COMPUTED_VALUE"""),"T")</f>
        <v>T</v>
      </c>
      <c r="CM68" s="5" t="str">
        <f ca="1">IFERROR(__xludf.DUMMYFUNCTION("""COMPUTED_VALUE"""),"T")</f>
        <v>T</v>
      </c>
      <c r="CN68" s="5" t="str">
        <f ca="1">IFERROR(__xludf.DUMMYFUNCTION("""COMPUTED_VALUE"""),"T")</f>
        <v>T</v>
      </c>
      <c r="CO68" s="5" t="str">
        <f ca="1">IFERROR(__xludf.DUMMYFUNCTION("""COMPUTED_VALUE"""),"T")</f>
        <v>T</v>
      </c>
      <c r="CP68" s="5" t="str">
        <f ca="1">IFERROR(__xludf.DUMMYFUNCTION("""COMPUTED_VALUE"""),"T")</f>
        <v>T</v>
      </c>
      <c r="CQ68" s="5" t="str">
        <f ca="1">IFERROR(__xludf.DUMMYFUNCTION("""COMPUTED_VALUE"""),"T")</f>
        <v>T</v>
      </c>
      <c r="CR68" s="5" t="str">
        <f ca="1">IFERROR(__xludf.DUMMYFUNCTION("""COMPUTED_VALUE"""),"T")</f>
        <v>T</v>
      </c>
      <c r="CS68" s="5" t="str">
        <f ca="1">IFERROR(__xludf.DUMMYFUNCTION("""COMPUTED_VALUE"""),"T")</f>
        <v>T</v>
      </c>
      <c r="CT68" s="5" t="str">
        <f ca="1">IFERROR(__xludf.DUMMYFUNCTION("""COMPUTED_VALUE"""),"T")</f>
        <v>T</v>
      </c>
      <c r="CU68" s="5" t="str">
        <f ca="1">IFERROR(__xludf.DUMMYFUNCTION("""COMPUTED_VALUE"""),"T")</f>
        <v>T</v>
      </c>
      <c r="CV68" s="5" t="str">
        <f ca="1">IFERROR(__xludf.DUMMYFUNCTION("""COMPUTED_VALUE"""),"T")</f>
        <v>T</v>
      </c>
      <c r="CW68" s="5" t="str">
        <f ca="1">IFERROR(__xludf.DUMMYFUNCTION("""COMPUTED_VALUE"""),"T")</f>
        <v>T</v>
      </c>
      <c r="CX68" s="5" t="str">
        <f ca="1">IFERROR(__xludf.DUMMYFUNCTION("""COMPUTED_VALUE"""),"T")</f>
        <v>T</v>
      </c>
      <c r="CY68" s="5" t="str">
        <f ca="1">IFERROR(__xludf.DUMMYFUNCTION("""COMPUTED_VALUE"""),"T")</f>
        <v>T</v>
      </c>
      <c r="CZ68" s="5" t="str">
        <f ca="1">IFERROR(__xludf.DUMMYFUNCTION("""COMPUTED_VALUE"""),"T")</f>
        <v>T</v>
      </c>
      <c r="DA68" s="5" t="str">
        <f ca="1">IFERROR(__xludf.DUMMYFUNCTION("""COMPUTED_VALUE"""),"T")</f>
        <v>T</v>
      </c>
      <c r="DB68" s="5" t="str">
        <f ca="1">IFERROR(__xludf.DUMMYFUNCTION("""COMPUTED_VALUE"""),"T")</f>
        <v>T</v>
      </c>
      <c r="DC68" s="5" t="str">
        <f ca="1">IFERROR(__xludf.DUMMYFUNCTION("""COMPUTED_VALUE"""),"T")</f>
        <v>T</v>
      </c>
      <c r="DD68" s="5" t="str">
        <f ca="1">IFERROR(__xludf.DUMMYFUNCTION("""COMPUTED_VALUE"""),"T")</f>
        <v>T</v>
      </c>
      <c r="DE68" s="5" t="str">
        <f ca="1">IFERROR(__xludf.DUMMYFUNCTION("""COMPUTED_VALUE"""),"T")</f>
        <v>T</v>
      </c>
      <c r="DF68" s="5"/>
      <c r="DG68" s="5"/>
      <c r="DH68" s="5"/>
      <c r="DI68" s="5"/>
      <c r="DJ68" s="5"/>
      <c r="DK68" s="5"/>
      <c r="DL68" s="5"/>
      <c r="DM68" s="5"/>
      <c r="DN68" s="5"/>
      <c r="DO68" s="5"/>
    </row>
    <row r="69" spans="1:119" ht="14">
      <c r="A69" s="3">
        <f t="shared" ca="1" si="0"/>
        <v>38</v>
      </c>
      <c r="B69" s="3" t="str">
        <f ca="1">IFERROR(__xludf.DUMMYFUNCTION("""COMPUTED_VALUE"""),"us-OK")</f>
        <v>us-OK</v>
      </c>
      <c r="C69" s="3" t="str">
        <f ca="1">IFERROR(__xludf.DUMMYFUNCTION("""COMPUTED_VALUE"""),"Oklahoma")</f>
        <v>Oklahoma</v>
      </c>
      <c r="D69" s="5" t="str">
        <f ca="1">IFERROR(__xludf.DUMMYFUNCTION("""COMPUTED_VALUE"""),"E")</f>
        <v>E</v>
      </c>
      <c r="E69" s="5" t="str">
        <f ca="1">IFERROR(__xludf.DUMMYFUNCTION("""COMPUTED_VALUE"""),"E")</f>
        <v>E</v>
      </c>
      <c r="F69" s="5" t="str">
        <f ca="1">IFERROR(__xludf.DUMMYFUNCTION("""COMPUTED_VALUE"""),"E")</f>
        <v>E</v>
      </c>
      <c r="G69" s="5" t="str">
        <f ca="1">IFERROR(__xludf.DUMMYFUNCTION("""COMPUTED_VALUE"""),"E")</f>
        <v>E</v>
      </c>
      <c r="H69" s="5" t="str">
        <f ca="1">IFERROR(__xludf.DUMMYFUNCTION("""COMPUTED_VALUE"""),"E")</f>
        <v>E</v>
      </c>
      <c r="I69" s="5" t="str">
        <f ca="1">IFERROR(__xludf.DUMMYFUNCTION("""COMPUTED_VALUE"""),"E")</f>
        <v>E</v>
      </c>
      <c r="J69" s="5" t="str">
        <f ca="1">IFERROR(__xludf.DUMMYFUNCTION("""COMPUTED_VALUE"""),"E")</f>
        <v>E</v>
      </c>
      <c r="K69" s="5" t="str">
        <f ca="1">IFERROR(__xludf.DUMMYFUNCTION("""COMPUTED_VALUE"""),"E")</f>
        <v>E</v>
      </c>
      <c r="L69" s="5" t="str">
        <f ca="1">IFERROR(__xludf.DUMMYFUNCTION("""COMPUTED_VALUE"""),"E")</f>
        <v>E</v>
      </c>
      <c r="M69" s="5" t="str">
        <f ca="1">IFERROR(__xludf.DUMMYFUNCTION("""COMPUTED_VALUE"""),"E")</f>
        <v>E</v>
      </c>
      <c r="N69" s="5" t="str">
        <f ca="1">IFERROR(__xludf.DUMMYFUNCTION("""COMPUTED_VALUE"""),"E")</f>
        <v>E</v>
      </c>
      <c r="O69" s="5" t="str">
        <f ca="1">IFERROR(__xludf.DUMMYFUNCTION("""COMPUTED_VALUE"""),"E")</f>
        <v>E</v>
      </c>
      <c r="P69" s="5" t="str">
        <f ca="1">IFERROR(__xludf.DUMMYFUNCTION("""COMPUTED_VALUE"""),"E")</f>
        <v>E</v>
      </c>
      <c r="Q69" s="5" t="str">
        <f ca="1">IFERROR(__xludf.DUMMYFUNCTION("""COMPUTED_VALUE"""),"E")</f>
        <v>E</v>
      </c>
      <c r="R69" s="5" t="str">
        <f ca="1">IFERROR(__xludf.DUMMYFUNCTION("""COMPUTED_VALUE"""),"E")</f>
        <v>E</v>
      </c>
      <c r="S69" s="5" t="str">
        <f ca="1">IFERROR(__xludf.DUMMYFUNCTION("""COMPUTED_VALUE"""),"E")</f>
        <v>E</v>
      </c>
      <c r="T69" s="5" t="str">
        <f ca="1">IFERROR(__xludf.DUMMYFUNCTION("""COMPUTED_VALUE"""),"E")</f>
        <v>E</v>
      </c>
      <c r="U69" s="5" t="str">
        <f ca="1">IFERROR(__xludf.DUMMYFUNCTION("""COMPUTED_VALUE"""),"E")</f>
        <v>E</v>
      </c>
      <c r="V69" s="5" t="str">
        <f ca="1">IFERROR(__xludf.DUMMYFUNCTION("""COMPUTED_VALUE"""),"E")</f>
        <v>E</v>
      </c>
      <c r="W69" s="5" t="str">
        <f ca="1">IFERROR(__xludf.DUMMYFUNCTION("""COMPUTED_VALUE"""),"E")</f>
        <v>E</v>
      </c>
      <c r="X69" s="5" t="str">
        <f ca="1">IFERROR(__xludf.DUMMYFUNCTION("""COMPUTED_VALUE"""),"E")</f>
        <v>E</v>
      </c>
      <c r="Y69" s="5" t="str">
        <f ca="1">IFERROR(__xludf.DUMMYFUNCTION("""COMPUTED_VALUE"""),"E")</f>
        <v>E</v>
      </c>
      <c r="Z69" s="5" t="str">
        <f ca="1">IFERROR(__xludf.DUMMYFUNCTION("""COMPUTED_VALUE"""),"E")</f>
        <v>E</v>
      </c>
      <c r="AA69" s="5" t="str">
        <f ca="1">IFERROR(__xludf.DUMMYFUNCTION("""COMPUTED_VALUE"""),"E")</f>
        <v>E</v>
      </c>
      <c r="AB69" s="5" t="str">
        <f ca="1">IFERROR(__xludf.DUMMYFUNCTION("""COMPUTED_VALUE"""),"E")</f>
        <v>E</v>
      </c>
      <c r="AC69" s="5" t="str">
        <f ca="1">IFERROR(__xludf.DUMMYFUNCTION("""COMPUTED_VALUE"""),"E")</f>
        <v>E</v>
      </c>
      <c r="AD69" s="5" t="str">
        <f ca="1">IFERROR(__xludf.DUMMYFUNCTION("""COMPUTED_VALUE"""),"E")</f>
        <v>E</v>
      </c>
      <c r="AE69" s="5" t="str">
        <f ca="1">IFERROR(__xludf.DUMMYFUNCTION("""COMPUTED_VALUE"""),"E")</f>
        <v>E</v>
      </c>
      <c r="AF69" s="5" t="str">
        <f ca="1">IFERROR(__xludf.DUMMYFUNCTION("""COMPUTED_VALUE"""),"E")</f>
        <v>E</v>
      </c>
      <c r="AG69" s="5" t="str">
        <f ca="1">IFERROR(__xludf.DUMMYFUNCTION("""COMPUTED_VALUE"""),"E")</f>
        <v>E</v>
      </c>
      <c r="AH69" s="5" t="str">
        <f ca="1">IFERROR(__xludf.DUMMYFUNCTION("""COMPUTED_VALUE"""),"E")</f>
        <v>E</v>
      </c>
      <c r="AI69" s="5" t="str">
        <f ca="1">IFERROR(__xludf.DUMMYFUNCTION("""COMPUTED_VALUE"""),"E")</f>
        <v>E</v>
      </c>
      <c r="AJ69" s="5" t="str">
        <f ca="1">IFERROR(__xludf.DUMMYFUNCTION("""COMPUTED_VALUE"""),"E")</f>
        <v>E</v>
      </c>
      <c r="AK69" s="5" t="str">
        <f ca="1">IFERROR(__xludf.DUMMYFUNCTION("""COMPUTED_VALUE"""),"E")</f>
        <v>E</v>
      </c>
      <c r="AL69" s="5" t="str">
        <f ca="1">IFERROR(__xludf.DUMMYFUNCTION("""COMPUTED_VALUE"""),"E")</f>
        <v>E</v>
      </c>
      <c r="AM69" s="5" t="str">
        <f ca="1">IFERROR(__xludf.DUMMYFUNCTION("""COMPUTED_VALUE"""),"E")</f>
        <v>E</v>
      </c>
      <c r="AN69" s="5" t="str">
        <f ca="1">IFERROR(__xludf.DUMMYFUNCTION("""COMPUTED_VALUE"""),"E")</f>
        <v>E</v>
      </c>
      <c r="AO69" s="5" t="str">
        <f ca="1">IFERROR(__xludf.DUMMYFUNCTION("""COMPUTED_VALUE"""),"E")</f>
        <v>E</v>
      </c>
      <c r="AP69" s="5" t="str">
        <f ca="1">IFERROR(__xludf.DUMMYFUNCTION("""COMPUTED_VALUE"""),"E")</f>
        <v>E</v>
      </c>
      <c r="AQ69" s="5" t="str">
        <f ca="1">IFERROR(__xludf.DUMMYFUNCTION("""COMPUTED_VALUE"""),"E")</f>
        <v>E</v>
      </c>
      <c r="AR69" s="5" t="str">
        <f ca="1">IFERROR(__xludf.DUMMYFUNCTION("""COMPUTED_VALUE"""),"E")</f>
        <v>E</v>
      </c>
      <c r="AS69" s="5" t="str">
        <f ca="1">IFERROR(__xludf.DUMMYFUNCTION("""COMPUTED_VALUE"""),"E")</f>
        <v>E</v>
      </c>
      <c r="AT69" s="5" t="str">
        <f ca="1">IFERROR(__xludf.DUMMYFUNCTION("""COMPUTED_VALUE"""),"E")</f>
        <v>E</v>
      </c>
      <c r="AU69" s="5" t="str">
        <f ca="1">IFERROR(__xludf.DUMMYFUNCTION("""COMPUTED_VALUE"""),"E")</f>
        <v>E</v>
      </c>
      <c r="AV69" s="5" t="str">
        <f ca="1">IFERROR(__xludf.DUMMYFUNCTION("""COMPUTED_VALUE"""),"E")</f>
        <v>E</v>
      </c>
      <c r="AW69" s="5" t="str">
        <f ca="1">IFERROR(__xludf.DUMMYFUNCTION("""COMPUTED_VALUE"""),"E")</f>
        <v>E</v>
      </c>
      <c r="AX69" s="5" t="str">
        <f ca="1">IFERROR(__xludf.DUMMYFUNCTION("""COMPUTED_VALUE"""),"E")</f>
        <v>E</v>
      </c>
      <c r="AY69" s="5" t="str">
        <f ca="1">IFERROR(__xludf.DUMMYFUNCTION("""COMPUTED_VALUE"""),"E")</f>
        <v>E</v>
      </c>
      <c r="AZ69" s="5" t="str">
        <f ca="1">IFERROR(__xludf.DUMMYFUNCTION("""COMPUTED_VALUE"""),"E")</f>
        <v>E</v>
      </c>
      <c r="BA69" s="5" t="str">
        <f ca="1">IFERROR(__xludf.DUMMYFUNCTION("""COMPUTED_VALUE"""),"E")</f>
        <v>E</v>
      </c>
      <c r="BB69" s="5" t="str">
        <f ca="1">IFERROR(__xludf.DUMMYFUNCTION("""COMPUTED_VALUE"""),"E")</f>
        <v>E</v>
      </c>
      <c r="BC69" s="5" t="str">
        <f ca="1">IFERROR(__xludf.DUMMYFUNCTION("""COMPUTED_VALUE"""),"E")</f>
        <v>E</v>
      </c>
      <c r="BD69" s="5" t="str">
        <f ca="1">IFERROR(__xludf.DUMMYFUNCTION("""COMPUTED_VALUE"""),"E")</f>
        <v>E</v>
      </c>
      <c r="BE69" s="5" t="str">
        <f ca="1">IFERROR(__xludf.DUMMYFUNCTION("""COMPUTED_VALUE"""),"E")</f>
        <v>E</v>
      </c>
      <c r="BF69" s="5" t="str">
        <f ca="1">IFERROR(__xludf.DUMMYFUNCTION("""COMPUTED_VALUE"""),"E")</f>
        <v>E</v>
      </c>
      <c r="BG69" s="5" t="str">
        <f ca="1">IFERROR(__xludf.DUMMYFUNCTION("""COMPUTED_VALUE"""),"E")</f>
        <v>E</v>
      </c>
      <c r="BH69" s="5" t="str">
        <f ca="1">IFERROR(__xludf.DUMMYFUNCTION("""COMPUTED_VALUE"""),"E")</f>
        <v>E</v>
      </c>
      <c r="BI69" s="5" t="str">
        <f ca="1">IFERROR(__xludf.DUMMYFUNCTION("""COMPUTED_VALUE"""),"E")</f>
        <v>E</v>
      </c>
      <c r="BJ69" s="5" t="str">
        <f ca="1">IFERROR(__xludf.DUMMYFUNCTION("""COMPUTED_VALUE"""),"E")</f>
        <v>E</v>
      </c>
      <c r="BK69" s="5" t="str">
        <f ca="1">IFERROR(__xludf.DUMMYFUNCTION("""COMPUTED_VALUE"""),"E")</f>
        <v>E</v>
      </c>
      <c r="BL69" s="5" t="str">
        <f ca="1">IFERROR(__xludf.DUMMYFUNCTION("""COMPUTED_VALUE"""),"E")</f>
        <v>E</v>
      </c>
      <c r="BM69" s="5" t="str">
        <f ca="1">IFERROR(__xludf.DUMMYFUNCTION("""COMPUTED_VALUE"""),"E")</f>
        <v>E</v>
      </c>
      <c r="BN69" s="5" t="str">
        <f ca="1">IFERROR(__xludf.DUMMYFUNCTION("""COMPUTED_VALUE"""),"T")</f>
        <v>T</v>
      </c>
      <c r="BO69" s="5" t="str">
        <f ca="1">IFERROR(__xludf.DUMMYFUNCTION("""COMPUTED_VALUE"""),"T")</f>
        <v>T</v>
      </c>
      <c r="BP69" s="5" t="str">
        <f ca="1">IFERROR(__xludf.DUMMYFUNCTION("""COMPUTED_VALUE"""),"T")</f>
        <v>T</v>
      </c>
      <c r="BQ69" s="5" t="str">
        <f ca="1">IFERROR(__xludf.DUMMYFUNCTION("""COMPUTED_VALUE"""),"T")</f>
        <v>T</v>
      </c>
      <c r="BR69" s="5" t="str">
        <f ca="1">IFERROR(__xludf.DUMMYFUNCTION("""COMPUTED_VALUE"""),"E")</f>
        <v>E</v>
      </c>
      <c r="BS69" s="5" t="str">
        <f ca="1">IFERROR(__xludf.DUMMYFUNCTION("""COMPUTED_VALUE"""),"E")</f>
        <v>E</v>
      </c>
      <c r="BT69" s="5" t="str">
        <f ca="1">IFERROR(__xludf.DUMMYFUNCTION("""COMPUTED_VALUE"""),"E")</f>
        <v>E</v>
      </c>
      <c r="BU69" s="5" t="str">
        <f ca="1">IFERROR(__xludf.DUMMYFUNCTION("""COMPUTED_VALUE"""),"E")</f>
        <v>E</v>
      </c>
      <c r="BV69" s="5" t="str">
        <f ca="1">IFERROR(__xludf.DUMMYFUNCTION("""COMPUTED_VALUE"""),"E")</f>
        <v>E</v>
      </c>
      <c r="BW69" s="5" t="str">
        <f ca="1">IFERROR(__xludf.DUMMYFUNCTION("""COMPUTED_VALUE"""),"E")</f>
        <v>E</v>
      </c>
      <c r="BX69" s="5" t="str">
        <f ca="1">IFERROR(__xludf.DUMMYFUNCTION("""COMPUTED_VALUE"""),"E")</f>
        <v>E</v>
      </c>
      <c r="BY69" s="5" t="str">
        <f ca="1">IFERROR(__xludf.DUMMYFUNCTION("""COMPUTED_VALUE"""),"E")</f>
        <v>E</v>
      </c>
      <c r="BZ69" s="5" t="str">
        <f ca="1">IFERROR(__xludf.DUMMYFUNCTION("""COMPUTED_VALUE"""),"E")</f>
        <v>E</v>
      </c>
      <c r="CA69" s="5" t="str">
        <f ca="1">IFERROR(__xludf.DUMMYFUNCTION("""COMPUTED_VALUE"""),"E")</f>
        <v>E</v>
      </c>
      <c r="CB69" s="5" t="str">
        <f ca="1">IFERROR(__xludf.DUMMYFUNCTION("""COMPUTED_VALUE"""),"E")</f>
        <v>E</v>
      </c>
      <c r="CC69" s="5" t="str">
        <f ca="1">IFERROR(__xludf.DUMMYFUNCTION("""COMPUTED_VALUE"""),"E")</f>
        <v>E</v>
      </c>
      <c r="CD69" s="5" t="str">
        <f ca="1">IFERROR(__xludf.DUMMYFUNCTION("""COMPUTED_VALUE"""),"T")</f>
        <v>T</v>
      </c>
      <c r="CE69" s="5" t="str">
        <f ca="1">IFERROR(__xludf.DUMMYFUNCTION("""COMPUTED_VALUE"""),"T")</f>
        <v>T</v>
      </c>
      <c r="CF69" s="5" t="str">
        <f ca="1">IFERROR(__xludf.DUMMYFUNCTION("""COMPUTED_VALUE"""),"T")</f>
        <v>T</v>
      </c>
      <c r="CG69" s="5" t="str">
        <f ca="1">IFERROR(__xludf.DUMMYFUNCTION("""COMPUTED_VALUE"""),"T")</f>
        <v>T</v>
      </c>
      <c r="CH69" s="5" t="str">
        <f ca="1">IFERROR(__xludf.DUMMYFUNCTION("""COMPUTED_VALUE"""),"T")</f>
        <v>T</v>
      </c>
      <c r="CI69" s="5" t="str">
        <f ca="1">IFERROR(__xludf.DUMMYFUNCTION("""COMPUTED_VALUE"""),"T")</f>
        <v>T</v>
      </c>
      <c r="CJ69" s="5" t="str">
        <f ca="1">IFERROR(__xludf.DUMMYFUNCTION("""COMPUTED_VALUE"""),"T")</f>
        <v>T</v>
      </c>
      <c r="CK69" s="5" t="str">
        <f ca="1">IFERROR(__xludf.DUMMYFUNCTION("""COMPUTED_VALUE"""),"T")</f>
        <v>T</v>
      </c>
      <c r="CL69" s="5" t="str">
        <f ca="1">IFERROR(__xludf.DUMMYFUNCTION("""COMPUTED_VALUE"""),"T")</f>
        <v>T</v>
      </c>
      <c r="CM69" s="5" t="str">
        <f ca="1">IFERROR(__xludf.DUMMYFUNCTION("""COMPUTED_VALUE"""),"T")</f>
        <v>T</v>
      </c>
      <c r="CN69" s="5" t="str">
        <f ca="1">IFERROR(__xludf.DUMMYFUNCTION("""COMPUTED_VALUE"""),"T")</f>
        <v>T</v>
      </c>
      <c r="CO69" s="5" t="str">
        <f ca="1">IFERROR(__xludf.DUMMYFUNCTION("""COMPUTED_VALUE"""),"T")</f>
        <v>T</v>
      </c>
      <c r="CP69" s="5" t="str">
        <f ca="1">IFERROR(__xludf.DUMMYFUNCTION("""COMPUTED_VALUE"""),"T")</f>
        <v>T</v>
      </c>
      <c r="CQ69" s="5" t="str">
        <f ca="1">IFERROR(__xludf.DUMMYFUNCTION("""COMPUTED_VALUE"""),"T")</f>
        <v>T</v>
      </c>
      <c r="CR69" s="5" t="str">
        <f ca="1">IFERROR(__xludf.DUMMYFUNCTION("""COMPUTED_VALUE"""),"E")</f>
        <v>E</v>
      </c>
      <c r="CS69" s="5" t="str">
        <f ca="1">IFERROR(__xludf.DUMMYFUNCTION("""COMPUTED_VALUE"""),"E")</f>
        <v>E</v>
      </c>
      <c r="CT69" s="5" t="str">
        <f ca="1">IFERROR(__xludf.DUMMYFUNCTION("""COMPUTED_VALUE"""),"E")</f>
        <v>E</v>
      </c>
      <c r="CU69" s="5" t="str">
        <f ca="1">IFERROR(__xludf.DUMMYFUNCTION("""COMPUTED_VALUE"""),"E")</f>
        <v>E</v>
      </c>
      <c r="CV69" s="5" t="str">
        <f ca="1">IFERROR(__xludf.DUMMYFUNCTION("""COMPUTED_VALUE"""),"T")</f>
        <v>T</v>
      </c>
      <c r="CW69" s="5" t="str">
        <f ca="1">IFERROR(__xludf.DUMMYFUNCTION("""COMPUTED_VALUE"""),"T")</f>
        <v>T</v>
      </c>
      <c r="CX69" s="5" t="str">
        <f ca="1">IFERROR(__xludf.DUMMYFUNCTION("""COMPUTED_VALUE"""),"E")</f>
        <v>E</v>
      </c>
      <c r="CY69" s="5" t="str">
        <f ca="1">IFERROR(__xludf.DUMMYFUNCTION("""COMPUTED_VALUE"""),"E")</f>
        <v>E</v>
      </c>
      <c r="CZ69" s="5" t="str">
        <f ca="1">IFERROR(__xludf.DUMMYFUNCTION("""COMPUTED_VALUE"""),"E")</f>
        <v>E</v>
      </c>
      <c r="DA69" s="5" t="str">
        <f ca="1">IFERROR(__xludf.DUMMYFUNCTION("""COMPUTED_VALUE"""),"E")</f>
        <v>E</v>
      </c>
      <c r="DB69" s="5" t="str">
        <f ca="1">IFERROR(__xludf.DUMMYFUNCTION("""COMPUTED_VALUE"""),"T")</f>
        <v>T</v>
      </c>
      <c r="DC69" s="5" t="str">
        <f ca="1">IFERROR(__xludf.DUMMYFUNCTION("""COMPUTED_VALUE"""),"T")</f>
        <v>T</v>
      </c>
      <c r="DD69" s="5" t="str">
        <f ca="1">IFERROR(__xludf.DUMMYFUNCTION("""COMPUTED_VALUE"""),"E")</f>
        <v>E</v>
      </c>
      <c r="DE69" s="5" t="str">
        <f ca="1">IFERROR(__xludf.DUMMYFUNCTION("""COMPUTED_VALUE"""),"E")</f>
        <v>E</v>
      </c>
      <c r="DF69" s="5"/>
      <c r="DG69" s="5"/>
      <c r="DH69" s="5"/>
      <c r="DI69" s="5"/>
      <c r="DJ69" s="5"/>
      <c r="DK69" s="5"/>
      <c r="DL69" s="5"/>
      <c r="DM69" s="5"/>
      <c r="DN69" s="5"/>
      <c r="DO69" s="5"/>
    </row>
    <row r="70" spans="1:119" ht="14">
      <c r="A70" s="3">
        <f t="shared" ca="1" si="0"/>
        <v>39</v>
      </c>
      <c r="B70" s="3" t="str">
        <f ca="1">IFERROR(__xludf.DUMMYFUNCTION("""COMPUTED_VALUE"""),"us-OR")</f>
        <v>us-OR</v>
      </c>
      <c r="C70" s="3" t="str">
        <f ca="1">IFERROR(__xludf.DUMMYFUNCTION("""COMPUTED_VALUE"""),"Oregon")</f>
        <v>Oregon</v>
      </c>
      <c r="D70" s="5" t="str">
        <f ca="1">IFERROR(__xludf.DUMMYFUNCTION("""COMPUTED_VALUE"""),"E")</f>
        <v>E</v>
      </c>
      <c r="E70" s="5" t="str">
        <f ca="1">IFERROR(__xludf.DUMMYFUNCTION("""COMPUTED_VALUE"""),"E")</f>
        <v>E</v>
      </c>
      <c r="F70" s="5" t="str">
        <f ca="1">IFERROR(__xludf.DUMMYFUNCTION("""COMPUTED_VALUE"""),"E")</f>
        <v>E</v>
      </c>
      <c r="G70" s="5" t="str">
        <f ca="1">IFERROR(__xludf.DUMMYFUNCTION("""COMPUTED_VALUE"""),"E")</f>
        <v>E</v>
      </c>
      <c r="H70" s="5" t="str">
        <f ca="1">IFERROR(__xludf.DUMMYFUNCTION("""COMPUTED_VALUE"""),"E")</f>
        <v>E</v>
      </c>
      <c r="I70" s="5" t="str">
        <f ca="1">IFERROR(__xludf.DUMMYFUNCTION("""COMPUTED_VALUE"""),"E")</f>
        <v>E</v>
      </c>
      <c r="J70" s="5" t="str">
        <f ca="1">IFERROR(__xludf.DUMMYFUNCTION("""COMPUTED_VALUE"""),"E")</f>
        <v>E</v>
      </c>
      <c r="K70" s="5" t="str">
        <f ca="1">IFERROR(__xludf.DUMMYFUNCTION("""COMPUTED_VALUE"""),"E")</f>
        <v>E</v>
      </c>
      <c r="L70" s="5" t="str">
        <f ca="1">IFERROR(__xludf.DUMMYFUNCTION("""COMPUTED_VALUE"""),"E")</f>
        <v>E</v>
      </c>
      <c r="M70" s="5" t="str">
        <f ca="1">IFERROR(__xludf.DUMMYFUNCTION("""COMPUTED_VALUE"""),"E")</f>
        <v>E</v>
      </c>
      <c r="N70" s="5" t="str">
        <f ca="1">IFERROR(__xludf.DUMMYFUNCTION("""COMPUTED_VALUE"""),"E")</f>
        <v>E</v>
      </c>
      <c r="O70" s="5" t="str">
        <f ca="1">IFERROR(__xludf.DUMMYFUNCTION("""COMPUTED_VALUE"""),"E")</f>
        <v>E</v>
      </c>
      <c r="P70" s="5" t="str">
        <f ca="1">IFERROR(__xludf.DUMMYFUNCTION("""COMPUTED_VALUE"""),"E")</f>
        <v>E</v>
      </c>
      <c r="Q70" s="5" t="str">
        <f ca="1">IFERROR(__xludf.DUMMYFUNCTION("""COMPUTED_VALUE"""),"E")</f>
        <v>E</v>
      </c>
      <c r="R70" s="5" t="str">
        <f ca="1">IFERROR(__xludf.DUMMYFUNCTION("""COMPUTED_VALUE"""),"E")</f>
        <v>E</v>
      </c>
      <c r="S70" s="5" t="str">
        <f ca="1">IFERROR(__xludf.DUMMYFUNCTION("""COMPUTED_VALUE"""),"E")</f>
        <v>E</v>
      </c>
      <c r="T70" s="5" t="str">
        <f ca="1">IFERROR(__xludf.DUMMYFUNCTION("""COMPUTED_VALUE"""),"E")</f>
        <v>E</v>
      </c>
      <c r="U70" s="5" t="str">
        <f ca="1">IFERROR(__xludf.DUMMYFUNCTION("""COMPUTED_VALUE"""),"E")</f>
        <v>E</v>
      </c>
      <c r="V70" s="5" t="str">
        <f ca="1">IFERROR(__xludf.DUMMYFUNCTION("""COMPUTED_VALUE"""),"E")</f>
        <v>E</v>
      </c>
      <c r="W70" s="5" t="str">
        <f ca="1">IFERROR(__xludf.DUMMYFUNCTION("""COMPUTED_VALUE"""),"E")</f>
        <v>E</v>
      </c>
      <c r="X70" s="5" t="str">
        <f ca="1">IFERROR(__xludf.DUMMYFUNCTION("""COMPUTED_VALUE"""),"E")</f>
        <v>E</v>
      </c>
      <c r="Y70" s="5" t="str">
        <f ca="1">IFERROR(__xludf.DUMMYFUNCTION("""COMPUTED_VALUE"""),"E")</f>
        <v>E</v>
      </c>
      <c r="Z70" s="5" t="str">
        <f ca="1">IFERROR(__xludf.DUMMYFUNCTION("""COMPUTED_VALUE"""),"E")</f>
        <v>E</v>
      </c>
      <c r="AA70" s="5" t="str">
        <f ca="1">IFERROR(__xludf.DUMMYFUNCTION("""COMPUTED_VALUE"""),"E")</f>
        <v>E</v>
      </c>
      <c r="AB70" s="5" t="str">
        <f ca="1">IFERROR(__xludf.DUMMYFUNCTION("""COMPUTED_VALUE"""),"E")</f>
        <v>E</v>
      </c>
      <c r="AC70" s="5" t="str">
        <f ca="1">IFERROR(__xludf.DUMMYFUNCTION("""COMPUTED_VALUE"""),"E")</f>
        <v>E</v>
      </c>
      <c r="AD70" s="5" t="str">
        <f ca="1">IFERROR(__xludf.DUMMYFUNCTION("""COMPUTED_VALUE"""),"E")</f>
        <v>E</v>
      </c>
      <c r="AE70" s="5" t="str">
        <f ca="1">IFERROR(__xludf.DUMMYFUNCTION("""COMPUTED_VALUE"""),"E")</f>
        <v>E</v>
      </c>
      <c r="AF70" s="5" t="str">
        <f ca="1">IFERROR(__xludf.DUMMYFUNCTION("""COMPUTED_VALUE"""),"E")</f>
        <v>E</v>
      </c>
      <c r="AG70" s="5" t="str">
        <f ca="1">IFERROR(__xludf.DUMMYFUNCTION("""COMPUTED_VALUE"""),"E")</f>
        <v>E</v>
      </c>
      <c r="AH70" s="5" t="str">
        <f ca="1">IFERROR(__xludf.DUMMYFUNCTION("""COMPUTED_VALUE"""),"E")</f>
        <v>E</v>
      </c>
      <c r="AI70" s="5" t="str">
        <f ca="1">IFERROR(__xludf.DUMMYFUNCTION("""COMPUTED_VALUE"""),"E")</f>
        <v>E</v>
      </c>
      <c r="AJ70" s="5" t="str">
        <f ca="1">IFERROR(__xludf.DUMMYFUNCTION("""COMPUTED_VALUE"""),"E")</f>
        <v>E</v>
      </c>
      <c r="AK70" s="5" t="str">
        <f ca="1">IFERROR(__xludf.DUMMYFUNCTION("""COMPUTED_VALUE"""),"E")</f>
        <v>E</v>
      </c>
      <c r="AL70" s="5" t="str">
        <f ca="1">IFERROR(__xludf.DUMMYFUNCTION("""COMPUTED_VALUE"""),"E")</f>
        <v>E</v>
      </c>
      <c r="AM70" s="5" t="str">
        <f ca="1">IFERROR(__xludf.DUMMYFUNCTION("""COMPUTED_VALUE"""),"E")</f>
        <v>E</v>
      </c>
      <c r="AN70" s="5" t="str">
        <f ca="1">IFERROR(__xludf.DUMMYFUNCTION("""COMPUTED_VALUE"""),"E")</f>
        <v>E</v>
      </c>
      <c r="AO70" s="5" t="str">
        <f ca="1">IFERROR(__xludf.DUMMYFUNCTION("""COMPUTED_VALUE"""),"E")</f>
        <v>E</v>
      </c>
      <c r="AP70" s="5" t="str">
        <f ca="1">IFERROR(__xludf.DUMMYFUNCTION("""COMPUTED_VALUE"""),"E")</f>
        <v>E</v>
      </c>
      <c r="AQ70" s="5" t="str">
        <f ca="1">IFERROR(__xludf.DUMMYFUNCTION("""COMPUTED_VALUE"""),"E")</f>
        <v>E</v>
      </c>
      <c r="AR70" s="5" t="str">
        <f ca="1">IFERROR(__xludf.DUMMYFUNCTION("""COMPUTED_VALUE"""),"E")</f>
        <v>E</v>
      </c>
      <c r="AS70" s="5" t="str">
        <f ca="1">IFERROR(__xludf.DUMMYFUNCTION("""COMPUTED_VALUE"""),"E")</f>
        <v>E</v>
      </c>
      <c r="AT70" s="5" t="str">
        <f ca="1">IFERROR(__xludf.DUMMYFUNCTION("""COMPUTED_VALUE"""),"E")</f>
        <v>E</v>
      </c>
      <c r="AU70" s="5" t="str">
        <f ca="1">IFERROR(__xludf.DUMMYFUNCTION("""COMPUTED_VALUE"""),"E")</f>
        <v>E</v>
      </c>
      <c r="AV70" s="5" t="str">
        <f ca="1">IFERROR(__xludf.DUMMYFUNCTION("""COMPUTED_VALUE"""),"E")</f>
        <v>E</v>
      </c>
      <c r="AW70" s="5" t="str">
        <f ca="1">IFERROR(__xludf.DUMMYFUNCTION("""COMPUTED_VALUE"""),"E")</f>
        <v>E</v>
      </c>
      <c r="AX70" s="5" t="str">
        <f ca="1">IFERROR(__xludf.DUMMYFUNCTION("""COMPUTED_VALUE"""),"E")</f>
        <v>E</v>
      </c>
      <c r="AY70" s="5" t="str">
        <f ca="1">IFERROR(__xludf.DUMMYFUNCTION("""COMPUTED_VALUE"""),"E")</f>
        <v>E</v>
      </c>
      <c r="AZ70" s="5" t="str">
        <f ca="1">IFERROR(__xludf.DUMMYFUNCTION("""COMPUTED_VALUE"""),"E")</f>
        <v>E</v>
      </c>
      <c r="BA70" s="5" t="str">
        <f ca="1">IFERROR(__xludf.DUMMYFUNCTION("""COMPUTED_VALUE"""),"E")</f>
        <v>E</v>
      </c>
      <c r="BB70" s="5" t="str">
        <f ca="1">IFERROR(__xludf.DUMMYFUNCTION("""COMPUTED_VALUE"""),"E")</f>
        <v>E</v>
      </c>
      <c r="BC70" s="5" t="str">
        <f ca="1">IFERROR(__xludf.DUMMYFUNCTION("""COMPUTED_VALUE"""),"E")</f>
        <v>E</v>
      </c>
      <c r="BD70" s="5" t="str">
        <f ca="1">IFERROR(__xludf.DUMMYFUNCTION("""COMPUTED_VALUE"""),"E")</f>
        <v>E</v>
      </c>
      <c r="BE70" s="5" t="str">
        <f ca="1">IFERROR(__xludf.DUMMYFUNCTION("""COMPUTED_VALUE"""),"E")</f>
        <v>E</v>
      </c>
      <c r="BF70" s="5" t="str">
        <f ca="1">IFERROR(__xludf.DUMMYFUNCTION("""COMPUTED_VALUE"""),"E")</f>
        <v>E</v>
      </c>
      <c r="BG70" s="5" t="str">
        <f ca="1">IFERROR(__xludf.DUMMYFUNCTION("""COMPUTED_VALUE"""),"E")</f>
        <v>E</v>
      </c>
      <c r="BH70" s="5" t="str">
        <f ca="1">IFERROR(__xludf.DUMMYFUNCTION("""COMPUTED_VALUE"""),"E")</f>
        <v>E</v>
      </c>
      <c r="BI70" s="5" t="str">
        <f ca="1">IFERROR(__xludf.DUMMYFUNCTION("""COMPUTED_VALUE"""),"E")</f>
        <v>E</v>
      </c>
      <c r="BJ70" s="5" t="str">
        <f ca="1">IFERROR(__xludf.DUMMYFUNCTION("""COMPUTED_VALUE"""),"E")</f>
        <v>E</v>
      </c>
      <c r="BK70" s="5" t="str">
        <f ca="1">IFERROR(__xludf.DUMMYFUNCTION("""COMPUTED_VALUE"""),"E")</f>
        <v>E</v>
      </c>
      <c r="BL70" s="5" t="str">
        <f ca="1">IFERROR(__xludf.DUMMYFUNCTION("""COMPUTED_VALUE"""),"E")</f>
        <v>E</v>
      </c>
      <c r="BM70" s="5" t="str">
        <f ca="1">IFERROR(__xludf.DUMMYFUNCTION("""COMPUTED_VALUE"""),"E")</f>
        <v>E</v>
      </c>
      <c r="BN70" s="5" t="str">
        <f ca="1">IFERROR(__xludf.DUMMYFUNCTION("""COMPUTED_VALUE"""),"E")</f>
        <v>E</v>
      </c>
      <c r="BO70" s="5" t="str">
        <f ca="1">IFERROR(__xludf.DUMMYFUNCTION("""COMPUTED_VALUE"""),"E")</f>
        <v>E</v>
      </c>
      <c r="BP70" s="5" t="str">
        <f ca="1">IFERROR(__xludf.DUMMYFUNCTION("""COMPUTED_VALUE"""),"E")</f>
        <v>E</v>
      </c>
      <c r="BQ70" s="5" t="str">
        <f ca="1">IFERROR(__xludf.DUMMYFUNCTION("""COMPUTED_VALUE"""),"E")</f>
        <v>E</v>
      </c>
      <c r="BR70" s="5" t="str">
        <f ca="1">IFERROR(__xludf.DUMMYFUNCTION("""COMPUTED_VALUE"""),"E")</f>
        <v>E</v>
      </c>
      <c r="BS70" s="5" t="str">
        <f ca="1">IFERROR(__xludf.DUMMYFUNCTION("""COMPUTED_VALUE"""),"E")</f>
        <v>E</v>
      </c>
      <c r="BT70" s="5" t="str">
        <f ca="1">IFERROR(__xludf.DUMMYFUNCTION("""COMPUTED_VALUE"""),"E")</f>
        <v>E</v>
      </c>
      <c r="BU70" s="5" t="str">
        <f ca="1">IFERROR(__xludf.DUMMYFUNCTION("""COMPUTED_VALUE"""),"E")</f>
        <v>E</v>
      </c>
      <c r="BV70" s="5" t="str">
        <f ca="1">IFERROR(__xludf.DUMMYFUNCTION("""COMPUTED_VALUE"""),"E")</f>
        <v>E</v>
      </c>
      <c r="BW70" s="5" t="str">
        <f ca="1">IFERROR(__xludf.DUMMYFUNCTION("""COMPUTED_VALUE"""),"E")</f>
        <v>E</v>
      </c>
      <c r="BX70" s="5" t="str">
        <f ca="1">IFERROR(__xludf.DUMMYFUNCTION("""COMPUTED_VALUE"""),"E")</f>
        <v>E</v>
      </c>
      <c r="BY70" s="5" t="str">
        <f ca="1">IFERROR(__xludf.DUMMYFUNCTION("""COMPUTED_VALUE"""),"E")</f>
        <v>E</v>
      </c>
      <c r="BZ70" s="5" t="str">
        <f ca="1">IFERROR(__xludf.DUMMYFUNCTION("""COMPUTED_VALUE"""),"E")</f>
        <v>E</v>
      </c>
      <c r="CA70" s="5" t="str">
        <f ca="1">IFERROR(__xludf.DUMMYFUNCTION("""COMPUTED_VALUE"""),"E")</f>
        <v>E</v>
      </c>
      <c r="CB70" s="5" t="str">
        <f ca="1">IFERROR(__xludf.DUMMYFUNCTION("""COMPUTED_VALUE"""),"E")</f>
        <v>E</v>
      </c>
      <c r="CC70" s="5" t="str">
        <f ca="1">IFERROR(__xludf.DUMMYFUNCTION("""COMPUTED_VALUE"""),"E")</f>
        <v>E</v>
      </c>
      <c r="CD70" s="5" t="str">
        <f ca="1">IFERROR(__xludf.DUMMYFUNCTION("""COMPUTED_VALUE"""),"E")</f>
        <v>E</v>
      </c>
      <c r="CE70" s="5" t="str">
        <f ca="1">IFERROR(__xludf.DUMMYFUNCTION("""COMPUTED_VALUE"""),"E")</f>
        <v>E</v>
      </c>
      <c r="CF70" s="5" t="str">
        <f ca="1">IFERROR(__xludf.DUMMYFUNCTION("""COMPUTED_VALUE"""),"E")</f>
        <v>E</v>
      </c>
      <c r="CG70" s="5" t="str">
        <f ca="1">IFERROR(__xludf.DUMMYFUNCTION("""COMPUTED_VALUE"""),"E")</f>
        <v>E</v>
      </c>
      <c r="CH70" s="5" t="str">
        <f ca="1">IFERROR(__xludf.DUMMYFUNCTION("""COMPUTED_VALUE"""),"E")</f>
        <v>E</v>
      </c>
      <c r="CI70" s="5" t="str">
        <f ca="1">IFERROR(__xludf.DUMMYFUNCTION("""COMPUTED_VALUE"""),"E")</f>
        <v>E</v>
      </c>
      <c r="CJ70" s="5" t="str">
        <f ca="1">IFERROR(__xludf.DUMMYFUNCTION("""COMPUTED_VALUE"""),"E")</f>
        <v>E</v>
      </c>
      <c r="CK70" s="5" t="str">
        <f ca="1">IFERROR(__xludf.DUMMYFUNCTION("""COMPUTED_VALUE"""),"E")</f>
        <v>E</v>
      </c>
      <c r="CL70" s="5" t="str">
        <f ca="1">IFERROR(__xludf.DUMMYFUNCTION("""COMPUTED_VALUE"""),"E")</f>
        <v>E</v>
      </c>
      <c r="CM70" s="5" t="str">
        <f ca="1">IFERROR(__xludf.DUMMYFUNCTION("""COMPUTED_VALUE"""),"E")</f>
        <v>E</v>
      </c>
      <c r="CN70" s="5" t="str">
        <f ca="1">IFERROR(__xludf.DUMMYFUNCTION("""COMPUTED_VALUE"""),"E")</f>
        <v>E</v>
      </c>
      <c r="CO70" s="5" t="str">
        <f ca="1">IFERROR(__xludf.DUMMYFUNCTION("""COMPUTED_VALUE"""),"E")</f>
        <v>E</v>
      </c>
      <c r="CP70" s="5" t="str">
        <f ca="1">IFERROR(__xludf.DUMMYFUNCTION("""COMPUTED_VALUE"""),"E")</f>
        <v>E</v>
      </c>
      <c r="CQ70" s="5" t="str">
        <f ca="1">IFERROR(__xludf.DUMMYFUNCTION("""COMPUTED_VALUE"""),"E")</f>
        <v>E</v>
      </c>
      <c r="CR70" s="5" t="str">
        <f ca="1">IFERROR(__xludf.DUMMYFUNCTION("""COMPUTED_VALUE"""),"E")</f>
        <v>E</v>
      </c>
      <c r="CS70" s="5" t="str">
        <f ca="1">IFERROR(__xludf.DUMMYFUNCTION("""COMPUTED_VALUE"""),"E")</f>
        <v>E</v>
      </c>
      <c r="CT70" s="5" t="str">
        <f ca="1">IFERROR(__xludf.DUMMYFUNCTION("""COMPUTED_VALUE"""),"E")</f>
        <v>E</v>
      </c>
      <c r="CU70" s="5" t="str">
        <f ca="1">IFERROR(__xludf.DUMMYFUNCTION("""COMPUTED_VALUE"""),"E")</f>
        <v>E</v>
      </c>
      <c r="CV70" s="5" t="str">
        <f ca="1">IFERROR(__xludf.DUMMYFUNCTION("""COMPUTED_VALUE"""),"E")</f>
        <v>E</v>
      </c>
      <c r="CW70" s="5" t="str">
        <f ca="1">IFERROR(__xludf.DUMMYFUNCTION("""COMPUTED_VALUE"""),"E")</f>
        <v>E</v>
      </c>
      <c r="CX70" s="5" t="str">
        <f ca="1">IFERROR(__xludf.DUMMYFUNCTION("""COMPUTED_VALUE"""),"E")</f>
        <v>E</v>
      </c>
      <c r="CY70" s="5" t="str">
        <f ca="1">IFERROR(__xludf.DUMMYFUNCTION("""COMPUTED_VALUE"""),"E")</f>
        <v>E</v>
      </c>
      <c r="CZ70" s="5" t="str">
        <f ca="1">IFERROR(__xludf.DUMMYFUNCTION("""COMPUTED_VALUE"""),"E")</f>
        <v>E</v>
      </c>
      <c r="DA70" s="5" t="str">
        <f ca="1">IFERROR(__xludf.DUMMYFUNCTION("""COMPUTED_VALUE"""),"E")</f>
        <v>E</v>
      </c>
      <c r="DB70" s="5" t="str">
        <f ca="1">IFERROR(__xludf.DUMMYFUNCTION("""COMPUTED_VALUE"""),"E")</f>
        <v>E</v>
      </c>
      <c r="DC70" s="5" t="str">
        <f ca="1">IFERROR(__xludf.DUMMYFUNCTION("""COMPUTED_VALUE"""),"E")</f>
        <v>E</v>
      </c>
      <c r="DD70" s="5" t="str">
        <f ca="1">IFERROR(__xludf.DUMMYFUNCTION("""COMPUTED_VALUE"""),"E")</f>
        <v>E</v>
      </c>
      <c r="DE70" s="5" t="str">
        <f ca="1">IFERROR(__xludf.DUMMYFUNCTION("""COMPUTED_VALUE"""),"E")</f>
        <v>E</v>
      </c>
      <c r="DF70" s="5"/>
      <c r="DG70" s="5"/>
      <c r="DH70" s="5"/>
      <c r="DI70" s="5"/>
      <c r="DJ70" s="5"/>
      <c r="DK70" s="5"/>
      <c r="DL70" s="5"/>
      <c r="DM70" s="5"/>
      <c r="DN70" s="5"/>
      <c r="DO70" s="5"/>
    </row>
    <row r="71" spans="1:119" ht="14">
      <c r="A71" s="3">
        <f t="shared" ca="1" si="0"/>
        <v>40</v>
      </c>
      <c r="B71" s="3" t="str">
        <f ca="1">IFERROR(__xludf.DUMMYFUNCTION("""COMPUTED_VALUE"""),"us-PA")</f>
        <v>us-PA</v>
      </c>
      <c r="C71" s="3" t="str">
        <f ca="1">IFERROR(__xludf.DUMMYFUNCTION("""COMPUTED_VALUE"""),"Pennsylvania")</f>
        <v>Pennsylvania</v>
      </c>
      <c r="D71" s="5" t="str">
        <f ca="1">IFERROR(__xludf.DUMMYFUNCTION("""COMPUTED_VALUE"""),"T")</f>
        <v>T</v>
      </c>
      <c r="E71" s="5" t="str">
        <f ca="1">IFERROR(__xludf.DUMMYFUNCTION("""COMPUTED_VALUE"""),"T")</f>
        <v>T</v>
      </c>
      <c r="F71" s="5" t="str">
        <f ca="1">IFERROR(__xludf.DUMMYFUNCTION("""COMPUTED_VALUE"""),"E")</f>
        <v>E</v>
      </c>
      <c r="G71" s="5" t="str">
        <f ca="1">IFERROR(__xludf.DUMMYFUNCTION("""COMPUTED_VALUE"""),"E")</f>
        <v>E</v>
      </c>
      <c r="H71" s="5" t="str">
        <f ca="1">IFERROR(__xludf.DUMMYFUNCTION("""COMPUTED_VALUE"""),"T")</f>
        <v>T</v>
      </c>
      <c r="I71" s="5" t="str">
        <f ca="1">IFERROR(__xludf.DUMMYFUNCTION("""COMPUTED_VALUE"""),"T")</f>
        <v>T</v>
      </c>
      <c r="J71" s="5" t="str">
        <f ca="1">IFERROR(__xludf.DUMMYFUNCTION("""COMPUTED_VALUE"""),"T")</f>
        <v>T</v>
      </c>
      <c r="K71" s="5" t="str">
        <f ca="1">IFERROR(__xludf.DUMMYFUNCTION("""COMPUTED_VALUE"""),"T")</f>
        <v>T</v>
      </c>
      <c r="L71" s="5" t="str">
        <f ca="1">IFERROR(__xludf.DUMMYFUNCTION("""COMPUTED_VALUE"""),"T")</f>
        <v>T</v>
      </c>
      <c r="M71" s="5" t="str">
        <f ca="1">IFERROR(__xludf.DUMMYFUNCTION("""COMPUTED_VALUE"""),"E")</f>
        <v>E</v>
      </c>
      <c r="N71" s="5" t="str">
        <f ca="1">IFERROR(__xludf.DUMMYFUNCTION("""COMPUTED_VALUE"""),"T")</f>
        <v>T</v>
      </c>
      <c r="O71" s="5" t="str">
        <f ca="1">IFERROR(__xludf.DUMMYFUNCTION("""COMPUTED_VALUE"""),"T")</f>
        <v>T</v>
      </c>
      <c r="P71" s="5" t="str">
        <f ca="1">IFERROR(__xludf.DUMMYFUNCTION("""COMPUTED_VALUE"""),"T")</f>
        <v>T</v>
      </c>
      <c r="Q71" s="5" t="str">
        <f ca="1">IFERROR(__xludf.DUMMYFUNCTION("""COMPUTED_VALUE"""),"T")</f>
        <v>T</v>
      </c>
      <c r="R71" s="5" t="str">
        <f ca="1">IFERROR(__xludf.DUMMYFUNCTION("""COMPUTED_VALUE"""),"E")</f>
        <v>E</v>
      </c>
      <c r="S71" s="5" t="str">
        <f ca="1">IFERROR(__xludf.DUMMYFUNCTION("""COMPUTED_VALUE"""),"E")</f>
        <v>E</v>
      </c>
      <c r="T71" s="5" t="str">
        <f ca="1">IFERROR(__xludf.DUMMYFUNCTION("""COMPUTED_VALUE"""),"E")</f>
        <v>E</v>
      </c>
      <c r="U71" s="5" t="str">
        <f ca="1">IFERROR(__xludf.DUMMYFUNCTION("""COMPUTED_VALUE"""),"E")</f>
        <v>E</v>
      </c>
      <c r="V71" s="5" t="str">
        <f ca="1">IFERROR(__xludf.DUMMYFUNCTION("""COMPUTED_VALUE"""),"E")</f>
        <v>E</v>
      </c>
      <c r="W71" s="5" t="str">
        <f ca="1">IFERROR(__xludf.DUMMYFUNCTION("""COMPUTED_VALUE"""),"E")</f>
        <v>E</v>
      </c>
      <c r="X71" s="5" t="str">
        <f ca="1">IFERROR(__xludf.DUMMYFUNCTION("""COMPUTED_VALUE"""),"E")</f>
        <v>E</v>
      </c>
      <c r="Y71" s="5" t="str">
        <f ca="1">IFERROR(__xludf.DUMMYFUNCTION("""COMPUTED_VALUE"""),"E")</f>
        <v>E</v>
      </c>
      <c r="Z71" s="5" t="str">
        <f ca="1">IFERROR(__xludf.DUMMYFUNCTION("""COMPUTED_VALUE"""),"T")</f>
        <v>T</v>
      </c>
      <c r="AA71" s="5" t="str">
        <f ca="1">IFERROR(__xludf.DUMMYFUNCTION("""COMPUTED_VALUE"""),"T")</f>
        <v>T</v>
      </c>
      <c r="AB71" s="5" t="str">
        <f ca="1">IFERROR(__xludf.DUMMYFUNCTION("""COMPUTED_VALUE"""),"T")</f>
        <v>T</v>
      </c>
      <c r="AC71" s="5" t="str">
        <f ca="1">IFERROR(__xludf.DUMMYFUNCTION("""COMPUTED_VALUE"""),"T")</f>
        <v>T</v>
      </c>
      <c r="AD71" s="5" t="str">
        <f ca="1">IFERROR(__xludf.DUMMYFUNCTION("""COMPUTED_VALUE"""),"E")</f>
        <v>E</v>
      </c>
      <c r="AE71" s="5" t="str">
        <f ca="1">IFERROR(__xludf.DUMMYFUNCTION("""COMPUTED_VALUE"""),"T")</f>
        <v>T</v>
      </c>
      <c r="AF71" s="5" t="str">
        <f ca="1">IFERROR(__xludf.DUMMYFUNCTION("""COMPUTED_VALUE"""),"T")</f>
        <v>T</v>
      </c>
      <c r="AG71" s="5" t="str">
        <f ca="1">IFERROR(__xludf.DUMMYFUNCTION("""COMPUTED_VALUE"""),"T")</f>
        <v>T</v>
      </c>
      <c r="AH71" s="5" t="str">
        <f ca="1">IFERROR(__xludf.DUMMYFUNCTION("""COMPUTED_VALUE"""),"T")</f>
        <v>T</v>
      </c>
      <c r="AI71" s="5" t="str">
        <f ca="1">IFERROR(__xludf.DUMMYFUNCTION("""COMPUTED_VALUE"""),"T")</f>
        <v>T</v>
      </c>
      <c r="AJ71" s="5" t="str">
        <f ca="1">IFERROR(__xludf.DUMMYFUNCTION("""COMPUTED_VALUE"""),"T")</f>
        <v>T</v>
      </c>
      <c r="AK71" s="5" t="str">
        <f ca="1">IFERROR(__xludf.DUMMYFUNCTION("""COMPUTED_VALUE"""),"T")</f>
        <v>T</v>
      </c>
      <c r="AL71" s="5" t="str">
        <f ca="1">IFERROR(__xludf.DUMMYFUNCTION("""COMPUTED_VALUE"""),"T")</f>
        <v>T</v>
      </c>
      <c r="AM71" s="5" t="str">
        <f ca="1">IFERROR(__xludf.DUMMYFUNCTION("""COMPUTED_VALUE"""),"T")</f>
        <v>T</v>
      </c>
      <c r="AN71" s="5" t="str">
        <f ca="1">IFERROR(__xludf.DUMMYFUNCTION("""COMPUTED_VALUE"""),"T")</f>
        <v>T</v>
      </c>
      <c r="AO71" s="5" t="str">
        <f ca="1">IFERROR(__xludf.DUMMYFUNCTION("""COMPUTED_VALUE"""),"T")</f>
        <v>T</v>
      </c>
      <c r="AP71" s="5" t="str">
        <f ca="1">IFERROR(__xludf.DUMMYFUNCTION("""COMPUTED_VALUE"""),"T")</f>
        <v>T</v>
      </c>
      <c r="AQ71" s="5" t="str">
        <f ca="1">IFERROR(__xludf.DUMMYFUNCTION("""COMPUTED_VALUE"""),"T")</f>
        <v>T</v>
      </c>
      <c r="AR71" s="5" t="str">
        <f ca="1">IFERROR(__xludf.DUMMYFUNCTION("""COMPUTED_VALUE"""),"T")</f>
        <v>T</v>
      </c>
      <c r="AS71" s="5" t="str">
        <f ca="1">IFERROR(__xludf.DUMMYFUNCTION("""COMPUTED_VALUE"""),"T")</f>
        <v>T</v>
      </c>
      <c r="AT71" s="5" t="str">
        <f ca="1">IFERROR(__xludf.DUMMYFUNCTION("""COMPUTED_VALUE"""),"T")</f>
        <v>T</v>
      </c>
      <c r="AU71" s="5" t="str">
        <f ca="1">IFERROR(__xludf.DUMMYFUNCTION("""COMPUTED_VALUE"""),"T")</f>
        <v>T</v>
      </c>
      <c r="AV71" s="5" t="str">
        <f ca="1">IFERROR(__xludf.DUMMYFUNCTION("""COMPUTED_VALUE"""),"T")</f>
        <v>T</v>
      </c>
      <c r="AW71" s="5" t="str">
        <f ca="1">IFERROR(__xludf.DUMMYFUNCTION("""COMPUTED_VALUE"""),"T")</f>
        <v>T</v>
      </c>
      <c r="AX71" s="5" t="str">
        <f ca="1">IFERROR(__xludf.DUMMYFUNCTION("""COMPUTED_VALUE"""),"T")</f>
        <v>T</v>
      </c>
      <c r="AY71" s="5" t="str">
        <f ca="1">IFERROR(__xludf.DUMMYFUNCTION("""COMPUTED_VALUE"""),"T")</f>
        <v>T</v>
      </c>
      <c r="AZ71" s="5" t="str">
        <f ca="1">IFERROR(__xludf.DUMMYFUNCTION("""COMPUTED_VALUE"""),"T")</f>
        <v>T</v>
      </c>
      <c r="BA71" s="5" t="str">
        <f ca="1">IFERROR(__xludf.DUMMYFUNCTION("""COMPUTED_VALUE"""),"T")</f>
        <v>T</v>
      </c>
      <c r="BB71" s="5" t="str">
        <f ca="1">IFERROR(__xludf.DUMMYFUNCTION("""COMPUTED_VALUE"""),"T")</f>
        <v>T</v>
      </c>
      <c r="BC71" s="5" t="str">
        <f ca="1">IFERROR(__xludf.DUMMYFUNCTION("""COMPUTED_VALUE"""),"T")</f>
        <v>T</v>
      </c>
      <c r="BD71" s="5" t="str">
        <f ca="1">IFERROR(__xludf.DUMMYFUNCTION("""COMPUTED_VALUE"""),"T")</f>
        <v>T</v>
      </c>
      <c r="BE71" s="5" t="str">
        <f ca="1">IFERROR(__xludf.DUMMYFUNCTION("""COMPUTED_VALUE"""),"T")</f>
        <v>T</v>
      </c>
      <c r="BF71" s="5" t="str">
        <f ca="1">IFERROR(__xludf.DUMMYFUNCTION("""COMPUTED_VALUE"""),"T")</f>
        <v>T</v>
      </c>
      <c r="BG71" s="5" t="str">
        <f ca="1">IFERROR(__xludf.DUMMYFUNCTION("""COMPUTED_VALUE"""),"T")</f>
        <v>T</v>
      </c>
      <c r="BH71" s="5" t="str">
        <f ca="1">IFERROR(__xludf.DUMMYFUNCTION("""COMPUTED_VALUE"""),"T")</f>
        <v>T</v>
      </c>
      <c r="BI71" s="5" t="str">
        <f ca="1">IFERROR(__xludf.DUMMYFUNCTION("""COMPUTED_VALUE"""),"E")</f>
        <v>E</v>
      </c>
      <c r="BJ71" s="5" t="str">
        <f ca="1">IFERROR(__xludf.DUMMYFUNCTION("""COMPUTED_VALUE"""),"E")</f>
        <v>E</v>
      </c>
      <c r="BK71" s="5" t="str">
        <f ca="1">IFERROR(__xludf.DUMMYFUNCTION("""COMPUTED_VALUE"""),"T")</f>
        <v>T</v>
      </c>
      <c r="BL71" s="5" t="str">
        <f ca="1">IFERROR(__xludf.DUMMYFUNCTION("""COMPUTED_VALUE"""),"T")</f>
        <v>T</v>
      </c>
      <c r="BM71" s="5" t="str">
        <f ca="1">IFERROR(__xludf.DUMMYFUNCTION("""COMPUTED_VALUE"""),"T")</f>
        <v>T</v>
      </c>
      <c r="BN71" s="5" t="str">
        <f ca="1">IFERROR(__xludf.DUMMYFUNCTION("""COMPUTED_VALUE"""),"E")</f>
        <v>E</v>
      </c>
      <c r="BO71" s="5" t="str">
        <f ca="1">IFERROR(__xludf.DUMMYFUNCTION("""COMPUTED_VALUE"""),"E")</f>
        <v>E</v>
      </c>
      <c r="BP71" s="5" t="str">
        <f ca="1">IFERROR(__xludf.DUMMYFUNCTION("""COMPUTED_VALUE"""),"T")</f>
        <v>T</v>
      </c>
      <c r="BQ71" s="5" t="str">
        <f ca="1">IFERROR(__xludf.DUMMYFUNCTION("""COMPUTED_VALUE"""),"T")</f>
        <v>T</v>
      </c>
      <c r="BR71" s="5" t="str">
        <f ca="1">IFERROR(__xludf.DUMMYFUNCTION("""COMPUTED_VALUE"""),"T")</f>
        <v>T</v>
      </c>
      <c r="BS71" s="5" t="str">
        <f ca="1">IFERROR(__xludf.DUMMYFUNCTION("""COMPUTED_VALUE"""),"T")</f>
        <v>T</v>
      </c>
      <c r="BT71" s="5" t="str">
        <f ca="1">IFERROR(__xludf.DUMMYFUNCTION("""COMPUTED_VALUE"""),"T")</f>
        <v>T</v>
      </c>
      <c r="BU71" s="5" t="str">
        <f ca="1">IFERROR(__xludf.DUMMYFUNCTION("""COMPUTED_VALUE"""),"T")</f>
        <v>T</v>
      </c>
      <c r="BV71" s="5" t="str">
        <f ca="1">IFERROR(__xludf.DUMMYFUNCTION("""COMPUTED_VALUE"""),"T")</f>
        <v>T</v>
      </c>
      <c r="BW71" s="5" t="str">
        <f ca="1">IFERROR(__xludf.DUMMYFUNCTION("""COMPUTED_VALUE"""),"T")</f>
        <v>T</v>
      </c>
      <c r="BX71" s="5" t="str">
        <f ca="1">IFERROR(__xludf.DUMMYFUNCTION("""COMPUTED_VALUE"""),"T")</f>
        <v>T</v>
      </c>
      <c r="BY71" s="5" t="str">
        <f ca="1">IFERROR(__xludf.DUMMYFUNCTION("""COMPUTED_VALUE"""),"T")</f>
        <v>T</v>
      </c>
      <c r="BZ71" s="5" t="str">
        <f ca="1">IFERROR(__xludf.DUMMYFUNCTION("""COMPUTED_VALUE"""),"T")</f>
        <v>T</v>
      </c>
      <c r="CA71" s="5" t="str">
        <f ca="1">IFERROR(__xludf.DUMMYFUNCTION("""COMPUTED_VALUE"""),"T")</f>
        <v>T</v>
      </c>
      <c r="CB71" s="5" t="str">
        <f ca="1">IFERROR(__xludf.DUMMYFUNCTION("""COMPUTED_VALUE"""),"T")</f>
        <v>T</v>
      </c>
      <c r="CC71" s="5" t="str">
        <f ca="1">IFERROR(__xludf.DUMMYFUNCTION("""COMPUTED_VALUE"""),"T")</f>
        <v>T</v>
      </c>
      <c r="CD71" s="5" t="str">
        <f ca="1">IFERROR(__xludf.DUMMYFUNCTION("""COMPUTED_VALUE"""),"T")</f>
        <v>T</v>
      </c>
      <c r="CE71" s="5" t="str">
        <f ca="1">IFERROR(__xludf.DUMMYFUNCTION("""COMPUTED_VALUE"""),"T")</f>
        <v>T</v>
      </c>
      <c r="CF71" s="5" t="str">
        <f ca="1">IFERROR(__xludf.DUMMYFUNCTION("""COMPUTED_VALUE"""),"T")</f>
        <v>T</v>
      </c>
      <c r="CG71" s="5" t="str">
        <f ca="1">IFERROR(__xludf.DUMMYFUNCTION("""COMPUTED_VALUE"""),"T")</f>
        <v>T</v>
      </c>
      <c r="CH71" s="5" t="str">
        <f ca="1">IFERROR(__xludf.DUMMYFUNCTION("""COMPUTED_VALUE"""),"T")</f>
        <v>T</v>
      </c>
      <c r="CI71" s="5" t="str">
        <f ca="1">IFERROR(__xludf.DUMMYFUNCTION("""COMPUTED_VALUE"""),"T")</f>
        <v>T</v>
      </c>
      <c r="CJ71" s="5" t="str">
        <f ca="1">IFERROR(__xludf.DUMMYFUNCTION("""COMPUTED_VALUE"""),"T")</f>
        <v>T</v>
      </c>
      <c r="CK71" s="5" t="str">
        <f ca="1">IFERROR(__xludf.DUMMYFUNCTION("""COMPUTED_VALUE"""),"T")</f>
        <v>T</v>
      </c>
      <c r="CL71" s="5" t="str">
        <f ca="1">IFERROR(__xludf.DUMMYFUNCTION("""COMPUTED_VALUE"""),"T")</f>
        <v>T</v>
      </c>
      <c r="CM71" s="5" t="str">
        <f ca="1">IFERROR(__xludf.DUMMYFUNCTION("""COMPUTED_VALUE"""),"T")</f>
        <v>T</v>
      </c>
      <c r="CN71" s="5" t="str">
        <f ca="1">IFERROR(__xludf.DUMMYFUNCTION("""COMPUTED_VALUE"""),"T")</f>
        <v>T</v>
      </c>
      <c r="CO71" s="5" t="str">
        <f ca="1">IFERROR(__xludf.DUMMYFUNCTION("""COMPUTED_VALUE"""),"T")</f>
        <v>T</v>
      </c>
      <c r="CP71" s="5" t="str">
        <f ca="1">IFERROR(__xludf.DUMMYFUNCTION("""COMPUTED_VALUE"""),"T")</f>
        <v>T</v>
      </c>
      <c r="CQ71" s="5" t="str">
        <f ca="1">IFERROR(__xludf.DUMMYFUNCTION("""COMPUTED_VALUE"""),"T")</f>
        <v>T</v>
      </c>
      <c r="CR71" s="5" t="str">
        <f ca="1">IFERROR(__xludf.DUMMYFUNCTION("""COMPUTED_VALUE"""),"T")</f>
        <v>T</v>
      </c>
      <c r="CS71" s="5" t="str">
        <f ca="1">IFERROR(__xludf.DUMMYFUNCTION("""COMPUTED_VALUE"""),"T")</f>
        <v>T</v>
      </c>
      <c r="CT71" s="5" t="str">
        <f ca="1">IFERROR(__xludf.DUMMYFUNCTION("""COMPUTED_VALUE"""),"T")</f>
        <v>T</v>
      </c>
      <c r="CU71" s="5" t="str">
        <f ca="1">IFERROR(__xludf.DUMMYFUNCTION("""COMPUTED_VALUE"""),"T")</f>
        <v>T</v>
      </c>
      <c r="CV71" s="5" t="str">
        <f ca="1">IFERROR(__xludf.DUMMYFUNCTION("""COMPUTED_VALUE"""),"T")</f>
        <v>T</v>
      </c>
      <c r="CW71" s="5" t="str">
        <f ca="1">IFERROR(__xludf.DUMMYFUNCTION("""COMPUTED_VALUE"""),"T")</f>
        <v>T</v>
      </c>
      <c r="CX71" s="5" t="str">
        <f ca="1">IFERROR(__xludf.DUMMYFUNCTION("""COMPUTED_VALUE"""),"T")</f>
        <v>T</v>
      </c>
      <c r="CY71" s="5" t="str">
        <f ca="1">IFERROR(__xludf.DUMMYFUNCTION("""COMPUTED_VALUE"""),"T")</f>
        <v>T</v>
      </c>
      <c r="CZ71" s="5" t="str">
        <f ca="1">IFERROR(__xludf.DUMMYFUNCTION("""COMPUTED_VALUE"""),"T")</f>
        <v>T</v>
      </c>
      <c r="DA71" s="5" t="str">
        <f ca="1">IFERROR(__xludf.DUMMYFUNCTION("""COMPUTED_VALUE"""),"T")</f>
        <v>T</v>
      </c>
      <c r="DB71" s="5" t="str">
        <f ca="1">IFERROR(__xludf.DUMMYFUNCTION("""COMPUTED_VALUE"""),"T")</f>
        <v>T</v>
      </c>
      <c r="DC71" s="5" t="str">
        <f ca="1">IFERROR(__xludf.DUMMYFUNCTION("""COMPUTED_VALUE"""),"T")</f>
        <v>T</v>
      </c>
      <c r="DD71" s="5" t="str">
        <f ca="1">IFERROR(__xludf.DUMMYFUNCTION("""COMPUTED_VALUE"""),"T")</f>
        <v>T</v>
      </c>
      <c r="DE71" s="5" t="str">
        <f ca="1">IFERROR(__xludf.DUMMYFUNCTION("""COMPUTED_VALUE"""),"T")</f>
        <v>T</v>
      </c>
      <c r="DF71" s="5"/>
      <c r="DG71" s="5"/>
      <c r="DH71" s="5"/>
      <c r="DI71" s="5"/>
      <c r="DJ71" s="5"/>
      <c r="DK71" s="5"/>
      <c r="DL71" s="5"/>
      <c r="DM71" s="5"/>
      <c r="DN71" s="5"/>
      <c r="DO71" s="5"/>
    </row>
    <row r="72" spans="1:119" ht="14">
      <c r="A72" s="3">
        <f t="shared" ca="1" si="0"/>
        <v>41</v>
      </c>
      <c r="B72" s="3" t="str">
        <f ca="1">IFERROR(__xludf.DUMMYFUNCTION("""COMPUTED_VALUE"""),"us-PR")</f>
        <v>us-PR</v>
      </c>
      <c r="C72" s="3" t="str">
        <f ca="1">IFERROR(__xludf.DUMMYFUNCTION("""COMPUTED_VALUE"""),"Puerto Rico")</f>
        <v>Puerto Rico</v>
      </c>
      <c r="D72" s="5" t="str">
        <f ca="1">IFERROR(__xludf.DUMMYFUNCTION("""COMPUTED_VALUE"""),"T")</f>
        <v>T</v>
      </c>
      <c r="E72" s="5" t="str">
        <f ca="1">IFERROR(__xludf.DUMMYFUNCTION("""COMPUTED_VALUE"""),"T")</f>
        <v>T</v>
      </c>
      <c r="F72" s="5" t="str">
        <f ca="1">IFERROR(__xludf.DUMMYFUNCTION("""COMPUTED_VALUE"""),"T")</f>
        <v>T</v>
      </c>
      <c r="G72" s="5" t="str">
        <f ca="1">IFERROR(__xludf.DUMMYFUNCTION("""COMPUTED_VALUE"""),"T")</f>
        <v>T</v>
      </c>
      <c r="H72" s="5" t="str">
        <f ca="1">IFERROR(__xludf.DUMMYFUNCTION("""COMPUTED_VALUE"""),"T")</f>
        <v>T</v>
      </c>
      <c r="I72" s="5" t="str">
        <f ca="1">IFERROR(__xludf.DUMMYFUNCTION("""COMPUTED_VALUE"""),"T")</f>
        <v>T</v>
      </c>
      <c r="J72" s="5" t="str">
        <f ca="1">IFERROR(__xludf.DUMMYFUNCTION("""COMPUTED_VALUE"""),"T")</f>
        <v>T</v>
      </c>
      <c r="K72" s="5" t="str">
        <f ca="1">IFERROR(__xludf.DUMMYFUNCTION("""COMPUTED_VALUE"""),"T")</f>
        <v>T</v>
      </c>
      <c r="L72" s="5" t="str">
        <f ca="1">IFERROR(__xludf.DUMMYFUNCTION("""COMPUTED_VALUE"""),"T")</f>
        <v>T</v>
      </c>
      <c r="M72" s="5" t="str">
        <f ca="1">IFERROR(__xludf.DUMMYFUNCTION("""COMPUTED_VALUE"""),"T")</f>
        <v>T</v>
      </c>
      <c r="N72" s="5" t="str">
        <f ca="1">IFERROR(__xludf.DUMMYFUNCTION("""COMPUTED_VALUE"""),"T")</f>
        <v>T</v>
      </c>
      <c r="O72" s="5" t="str">
        <f ca="1">IFERROR(__xludf.DUMMYFUNCTION("""COMPUTED_VALUE"""),"T")</f>
        <v>T</v>
      </c>
      <c r="P72" s="5" t="str">
        <f ca="1">IFERROR(__xludf.DUMMYFUNCTION("""COMPUTED_VALUE"""),"T")</f>
        <v>T</v>
      </c>
      <c r="Q72" s="5" t="str">
        <f ca="1">IFERROR(__xludf.DUMMYFUNCTION("""COMPUTED_VALUE"""),"T")</f>
        <v>T</v>
      </c>
      <c r="R72" s="5" t="str">
        <f ca="1">IFERROR(__xludf.DUMMYFUNCTION("""COMPUTED_VALUE"""),"E")</f>
        <v>E</v>
      </c>
      <c r="S72" s="5" t="str">
        <f ca="1">IFERROR(__xludf.DUMMYFUNCTION("""COMPUTED_VALUE"""),"E")</f>
        <v>E</v>
      </c>
      <c r="T72" s="5" t="str">
        <f ca="1">IFERROR(__xludf.DUMMYFUNCTION("""COMPUTED_VALUE"""),"E")</f>
        <v>E</v>
      </c>
      <c r="U72" s="5" t="str">
        <f ca="1">IFERROR(__xludf.DUMMYFUNCTION("""COMPUTED_VALUE"""),"E")</f>
        <v>E</v>
      </c>
      <c r="V72" s="5" t="str">
        <f ca="1">IFERROR(__xludf.DUMMYFUNCTION("""COMPUTED_VALUE"""),"E")</f>
        <v>E</v>
      </c>
      <c r="W72" s="5" t="str">
        <f ca="1">IFERROR(__xludf.DUMMYFUNCTION("""COMPUTED_VALUE"""),"E")</f>
        <v>E</v>
      </c>
      <c r="X72" s="5" t="str">
        <f ca="1">IFERROR(__xludf.DUMMYFUNCTION("""COMPUTED_VALUE"""),"T")</f>
        <v>T</v>
      </c>
      <c r="Y72" s="5" t="str">
        <f ca="1">IFERROR(__xludf.DUMMYFUNCTION("""COMPUTED_VALUE"""),"T")</f>
        <v>T</v>
      </c>
      <c r="Z72" s="5" t="str">
        <f ca="1">IFERROR(__xludf.DUMMYFUNCTION("""COMPUTED_VALUE"""),"E")</f>
        <v>E</v>
      </c>
      <c r="AA72" s="5" t="str">
        <f ca="1">IFERROR(__xludf.DUMMYFUNCTION("""COMPUTED_VALUE"""),"E")</f>
        <v>E</v>
      </c>
      <c r="AB72" s="5" t="str">
        <f ca="1">IFERROR(__xludf.DUMMYFUNCTION("""COMPUTED_VALUE"""),"T")</f>
        <v>T</v>
      </c>
      <c r="AC72" s="5" t="str">
        <f ca="1">IFERROR(__xludf.DUMMYFUNCTION("""COMPUTED_VALUE"""),"T")</f>
        <v>T</v>
      </c>
      <c r="AD72" s="5" t="str">
        <f ca="1">IFERROR(__xludf.DUMMYFUNCTION("""COMPUTED_VALUE"""),"E")</f>
        <v>E</v>
      </c>
      <c r="AE72" s="5" t="str">
        <f ca="1">IFERROR(__xludf.DUMMYFUNCTION("""COMPUTED_VALUE"""),"T")</f>
        <v>T</v>
      </c>
      <c r="AF72" s="5" t="str">
        <f ca="1">IFERROR(__xludf.DUMMYFUNCTION("""COMPUTED_VALUE"""),"T")</f>
        <v>T</v>
      </c>
      <c r="AG72" s="5" t="str">
        <f ca="1">IFERROR(__xludf.DUMMYFUNCTION("""COMPUTED_VALUE"""),"T")</f>
        <v>T</v>
      </c>
      <c r="AH72" s="5" t="str">
        <f ca="1">IFERROR(__xludf.DUMMYFUNCTION("""COMPUTED_VALUE"""),"T")</f>
        <v>T</v>
      </c>
      <c r="AI72" s="5" t="str">
        <f ca="1">IFERROR(__xludf.DUMMYFUNCTION("""COMPUTED_VALUE"""),"T")</f>
        <v>T</v>
      </c>
      <c r="AJ72" s="5" t="str">
        <f ca="1">IFERROR(__xludf.DUMMYFUNCTION("""COMPUTED_VALUE"""),"T")</f>
        <v>T</v>
      </c>
      <c r="AK72" s="5" t="str">
        <f ca="1">IFERROR(__xludf.DUMMYFUNCTION("""COMPUTED_VALUE"""),"T")</f>
        <v>T</v>
      </c>
      <c r="AL72" s="5" t="str">
        <f ca="1">IFERROR(__xludf.DUMMYFUNCTION("""COMPUTED_VALUE"""),"T")</f>
        <v>T</v>
      </c>
      <c r="AM72" s="5" t="str">
        <f ca="1">IFERROR(__xludf.DUMMYFUNCTION("""COMPUTED_VALUE"""),"T")</f>
        <v>T</v>
      </c>
      <c r="AN72" s="5" t="str">
        <f ca="1">IFERROR(__xludf.DUMMYFUNCTION("""COMPUTED_VALUE"""),"T")</f>
        <v>T</v>
      </c>
      <c r="AO72" s="5" t="str">
        <f ca="1">IFERROR(__xludf.DUMMYFUNCTION("""COMPUTED_VALUE"""),"T")</f>
        <v>T</v>
      </c>
      <c r="AP72" s="5" t="str">
        <f ca="1">IFERROR(__xludf.DUMMYFUNCTION("""COMPUTED_VALUE"""),"T")</f>
        <v>T</v>
      </c>
      <c r="AQ72" s="5" t="str">
        <f ca="1">IFERROR(__xludf.DUMMYFUNCTION("""COMPUTED_VALUE"""),"T")</f>
        <v>T</v>
      </c>
      <c r="AR72" s="5" t="str">
        <f ca="1">IFERROR(__xludf.DUMMYFUNCTION("""COMPUTED_VALUE"""),"T")</f>
        <v>T</v>
      </c>
      <c r="AS72" s="5" t="str">
        <f ca="1">IFERROR(__xludf.DUMMYFUNCTION("""COMPUTED_VALUE"""),"T")</f>
        <v>T</v>
      </c>
      <c r="AT72" s="5" t="str">
        <f ca="1">IFERROR(__xludf.DUMMYFUNCTION("""COMPUTED_VALUE"""),"T")</f>
        <v>T</v>
      </c>
      <c r="AU72" s="5" t="str">
        <f ca="1">IFERROR(__xludf.DUMMYFUNCTION("""COMPUTED_VALUE"""),"T")</f>
        <v>T</v>
      </c>
      <c r="AV72" s="5" t="str">
        <f ca="1">IFERROR(__xludf.DUMMYFUNCTION("""COMPUTED_VALUE"""),"T")</f>
        <v>T</v>
      </c>
      <c r="AW72" s="5" t="str">
        <f ca="1">IFERROR(__xludf.DUMMYFUNCTION("""COMPUTED_VALUE"""),"T")</f>
        <v>T</v>
      </c>
      <c r="AX72" s="5" t="str">
        <f ca="1">IFERROR(__xludf.DUMMYFUNCTION("""COMPUTED_VALUE"""),"T")</f>
        <v>T</v>
      </c>
      <c r="AY72" s="5" t="str">
        <f ca="1">IFERROR(__xludf.DUMMYFUNCTION("""COMPUTED_VALUE"""),"T")</f>
        <v>T</v>
      </c>
      <c r="AZ72" s="5" t="str">
        <f ca="1">IFERROR(__xludf.DUMMYFUNCTION("""COMPUTED_VALUE"""),"T")</f>
        <v>T</v>
      </c>
      <c r="BA72" s="5" t="str">
        <f ca="1">IFERROR(__xludf.DUMMYFUNCTION("""COMPUTED_VALUE"""),"T")</f>
        <v>T</v>
      </c>
      <c r="BB72" s="5" t="str">
        <f ca="1">IFERROR(__xludf.DUMMYFUNCTION("""COMPUTED_VALUE"""),"T")</f>
        <v>T</v>
      </c>
      <c r="BC72" s="5" t="str">
        <f ca="1">IFERROR(__xludf.DUMMYFUNCTION("""COMPUTED_VALUE"""),"T")</f>
        <v>T</v>
      </c>
      <c r="BD72" s="5" t="str">
        <f ca="1">IFERROR(__xludf.DUMMYFUNCTION("""COMPUTED_VALUE"""),"T")</f>
        <v>T</v>
      </c>
      <c r="BE72" s="5" t="str">
        <f ca="1">IFERROR(__xludf.DUMMYFUNCTION("""COMPUTED_VALUE"""),"T")</f>
        <v>T</v>
      </c>
      <c r="BF72" s="5" t="str">
        <f ca="1">IFERROR(__xludf.DUMMYFUNCTION("""COMPUTED_VALUE"""),"T")</f>
        <v>T</v>
      </c>
      <c r="BG72" s="5" t="str">
        <f ca="1">IFERROR(__xludf.DUMMYFUNCTION("""COMPUTED_VALUE"""),"T")</f>
        <v>T</v>
      </c>
      <c r="BH72" s="5" t="str">
        <f ca="1">IFERROR(__xludf.DUMMYFUNCTION("""COMPUTED_VALUE"""),"T")</f>
        <v>T</v>
      </c>
      <c r="BI72" s="5" t="str">
        <f ca="1">IFERROR(__xludf.DUMMYFUNCTION("""COMPUTED_VALUE"""),"T")</f>
        <v>T</v>
      </c>
      <c r="BJ72" s="5" t="str">
        <f ca="1">IFERROR(__xludf.DUMMYFUNCTION("""COMPUTED_VALUE"""),"T")</f>
        <v>T</v>
      </c>
      <c r="BK72" s="5" t="str">
        <f ca="1">IFERROR(__xludf.DUMMYFUNCTION("""COMPUTED_VALUE"""),"T")</f>
        <v>T</v>
      </c>
      <c r="BL72" s="5" t="str">
        <f ca="1">IFERROR(__xludf.DUMMYFUNCTION("""COMPUTED_VALUE"""),"T")</f>
        <v>T</v>
      </c>
      <c r="BM72" s="5" t="str">
        <f ca="1">IFERROR(__xludf.DUMMYFUNCTION("""COMPUTED_VALUE"""),"T")</f>
        <v>T</v>
      </c>
      <c r="BN72" s="5" t="str">
        <f ca="1">IFERROR(__xludf.DUMMYFUNCTION("""COMPUTED_VALUE"""),"T")</f>
        <v>T</v>
      </c>
      <c r="BO72" s="5" t="str">
        <f ca="1">IFERROR(__xludf.DUMMYFUNCTION("""COMPUTED_VALUE"""),"T")</f>
        <v>T</v>
      </c>
      <c r="BP72" s="5" t="str">
        <f ca="1">IFERROR(__xludf.DUMMYFUNCTION("""COMPUTED_VALUE"""),"T")</f>
        <v>T</v>
      </c>
      <c r="BQ72" s="5" t="str">
        <f ca="1">IFERROR(__xludf.DUMMYFUNCTION("""COMPUTED_VALUE"""),"T")</f>
        <v>T</v>
      </c>
      <c r="BR72" s="5" t="str">
        <f ca="1">IFERROR(__xludf.DUMMYFUNCTION("""COMPUTED_VALUE"""),"T")</f>
        <v>T</v>
      </c>
      <c r="BS72" s="5" t="str">
        <f ca="1">IFERROR(__xludf.DUMMYFUNCTION("""COMPUTED_VALUE"""),"T")</f>
        <v>T</v>
      </c>
      <c r="BT72" s="5" t="str">
        <f ca="1">IFERROR(__xludf.DUMMYFUNCTION("""COMPUTED_VALUE"""),"T")</f>
        <v>T</v>
      </c>
      <c r="BU72" s="5" t="str">
        <f ca="1">IFERROR(__xludf.DUMMYFUNCTION("""COMPUTED_VALUE"""),"T")</f>
        <v>T</v>
      </c>
      <c r="BV72" s="5" t="str">
        <f ca="1">IFERROR(__xludf.DUMMYFUNCTION("""COMPUTED_VALUE"""),"T")</f>
        <v>T</v>
      </c>
      <c r="BW72" s="5" t="str">
        <f ca="1">IFERROR(__xludf.DUMMYFUNCTION("""COMPUTED_VALUE"""),"T")</f>
        <v>T</v>
      </c>
      <c r="BX72" s="5" t="str">
        <f ca="1">IFERROR(__xludf.DUMMYFUNCTION("""COMPUTED_VALUE"""),"T")</f>
        <v>T</v>
      </c>
      <c r="BY72" s="5" t="str">
        <f ca="1">IFERROR(__xludf.DUMMYFUNCTION("""COMPUTED_VALUE"""),"T")</f>
        <v>T</v>
      </c>
      <c r="BZ72" s="5" t="str">
        <f ca="1">IFERROR(__xludf.DUMMYFUNCTION("""COMPUTED_VALUE"""),"T")</f>
        <v>T</v>
      </c>
      <c r="CA72" s="5" t="str">
        <f ca="1">IFERROR(__xludf.DUMMYFUNCTION("""COMPUTED_VALUE"""),"T")</f>
        <v>T</v>
      </c>
      <c r="CB72" s="5" t="str">
        <f ca="1">IFERROR(__xludf.DUMMYFUNCTION("""COMPUTED_VALUE"""),"T")</f>
        <v>T</v>
      </c>
      <c r="CC72" s="5" t="str">
        <f ca="1">IFERROR(__xludf.DUMMYFUNCTION("""COMPUTED_VALUE"""),"T")</f>
        <v>T</v>
      </c>
      <c r="CD72" s="5" t="str">
        <f ca="1">IFERROR(__xludf.DUMMYFUNCTION("""COMPUTED_VALUE"""),"T")</f>
        <v>T</v>
      </c>
      <c r="CE72" s="5" t="str">
        <f ca="1">IFERROR(__xludf.DUMMYFUNCTION("""COMPUTED_VALUE"""),"T")</f>
        <v>T</v>
      </c>
      <c r="CF72" s="5" t="str">
        <f ca="1">IFERROR(__xludf.DUMMYFUNCTION("""COMPUTED_VALUE"""),"T")</f>
        <v>T</v>
      </c>
      <c r="CG72" s="5" t="str">
        <f ca="1">IFERROR(__xludf.DUMMYFUNCTION("""COMPUTED_VALUE"""),"T")</f>
        <v>T</v>
      </c>
      <c r="CH72" s="5" t="str">
        <f ca="1">IFERROR(__xludf.DUMMYFUNCTION("""COMPUTED_VALUE"""),"T")</f>
        <v>T</v>
      </c>
      <c r="CI72" s="5" t="str">
        <f ca="1">IFERROR(__xludf.DUMMYFUNCTION("""COMPUTED_VALUE"""),"T")</f>
        <v>T</v>
      </c>
      <c r="CJ72" s="5" t="str">
        <f ca="1">IFERROR(__xludf.DUMMYFUNCTION("""COMPUTED_VALUE"""),"T")</f>
        <v>T</v>
      </c>
      <c r="CK72" s="5" t="str">
        <f ca="1">IFERROR(__xludf.DUMMYFUNCTION("""COMPUTED_VALUE"""),"T")</f>
        <v>T</v>
      </c>
      <c r="CL72" s="5" t="str">
        <f ca="1">IFERROR(__xludf.DUMMYFUNCTION("""COMPUTED_VALUE"""),"T")</f>
        <v>T</v>
      </c>
      <c r="CM72" s="5" t="str">
        <f ca="1">IFERROR(__xludf.DUMMYFUNCTION("""COMPUTED_VALUE"""),"T")</f>
        <v>T</v>
      </c>
      <c r="CN72" s="5" t="str">
        <f ca="1">IFERROR(__xludf.DUMMYFUNCTION("""COMPUTED_VALUE"""),"T")</f>
        <v>T</v>
      </c>
      <c r="CO72" s="5" t="str">
        <f ca="1">IFERROR(__xludf.DUMMYFUNCTION("""COMPUTED_VALUE"""),"T")</f>
        <v>T</v>
      </c>
      <c r="CP72" s="5" t="str">
        <f ca="1">IFERROR(__xludf.DUMMYFUNCTION("""COMPUTED_VALUE"""),"T")</f>
        <v>T</v>
      </c>
      <c r="CQ72" s="5" t="str">
        <f ca="1">IFERROR(__xludf.DUMMYFUNCTION("""COMPUTED_VALUE"""),"T")</f>
        <v>T</v>
      </c>
      <c r="CR72" s="5" t="str">
        <f ca="1">IFERROR(__xludf.DUMMYFUNCTION("""COMPUTED_VALUE"""),"E")</f>
        <v>E</v>
      </c>
      <c r="CS72" s="5" t="str">
        <f ca="1">IFERROR(__xludf.DUMMYFUNCTION("""COMPUTED_VALUE"""),"E")</f>
        <v>E</v>
      </c>
      <c r="CT72" s="5" t="str">
        <f ca="1">IFERROR(__xludf.DUMMYFUNCTION("""COMPUTED_VALUE"""),"T")</f>
        <v>T</v>
      </c>
      <c r="CU72" s="5" t="str">
        <f ca="1">IFERROR(__xludf.DUMMYFUNCTION("""COMPUTED_VALUE"""),"T")</f>
        <v>T</v>
      </c>
      <c r="CV72" s="5" t="str">
        <f ca="1">IFERROR(__xludf.DUMMYFUNCTION("""COMPUTED_VALUE"""),"E")</f>
        <v>E</v>
      </c>
      <c r="CW72" s="5" t="str">
        <f ca="1">IFERROR(__xludf.DUMMYFUNCTION("""COMPUTED_VALUE"""),"E")</f>
        <v>E</v>
      </c>
      <c r="CX72" s="5" t="str">
        <f ca="1">IFERROR(__xludf.DUMMYFUNCTION("""COMPUTED_VALUE"""),"E")</f>
        <v>E</v>
      </c>
      <c r="CY72" s="5" t="str">
        <f ca="1">IFERROR(__xludf.DUMMYFUNCTION("""COMPUTED_VALUE"""),"E")</f>
        <v>E</v>
      </c>
      <c r="CZ72" s="5" t="str">
        <f ca="1">IFERROR(__xludf.DUMMYFUNCTION("""COMPUTED_VALUE"""),"T")</f>
        <v>T</v>
      </c>
      <c r="DA72" s="5" t="str">
        <f ca="1">IFERROR(__xludf.DUMMYFUNCTION("""COMPUTED_VALUE"""),"T")</f>
        <v>T</v>
      </c>
      <c r="DB72" s="5" t="str">
        <f ca="1">IFERROR(__xludf.DUMMYFUNCTION("""COMPUTED_VALUE"""),"T")</f>
        <v>T</v>
      </c>
      <c r="DC72" s="5" t="str">
        <f ca="1">IFERROR(__xludf.DUMMYFUNCTION("""COMPUTED_VALUE"""),"T")</f>
        <v>T</v>
      </c>
      <c r="DD72" s="5" t="str">
        <f ca="1">IFERROR(__xludf.DUMMYFUNCTION("""COMPUTED_VALUE"""),"T")</f>
        <v>T</v>
      </c>
      <c r="DE72" s="5" t="str">
        <f ca="1">IFERROR(__xludf.DUMMYFUNCTION("""COMPUTED_VALUE"""),"T")</f>
        <v>T</v>
      </c>
      <c r="DF72" s="5"/>
      <c r="DG72" s="5"/>
      <c r="DH72" s="5"/>
      <c r="DI72" s="5"/>
      <c r="DJ72" s="5"/>
      <c r="DK72" s="5"/>
      <c r="DL72" s="5"/>
      <c r="DM72" s="5"/>
      <c r="DN72" s="5"/>
      <c r="DO72" s="5"/>
    </row>
    <row r="73" spans="1:119" ht="14">
      <c r="A73" s="3">
        <f t="shared" ca="1" si="0"/>
        <v>42</v>
      </c>
      <c r="B73" s="3" t="str">
        <f ca="1">IFERROR(__xludf.DUMMYFUNCTION("""COMPUTED_VALUE"""),"us-RI")</f>
        <v>us-RI</v>
      </c>
      <c r="C73" s="3" t="str">
        <f ca="1">IFERROR(__xludf.DUMMYFUNCTION("""COMPUTED_VALUE"""),"Rhode Island")</f>
        <v>Rhode Island</v>
      </c>
      <c r="D73" s="5" t="str">
        <f ca="1">IFERROR(__xludf.DUMMYFUNCTION("""COMPUTED_VALUE"""),"T")</f>
        <v>T</v>
      </c>
      <c r="E73" s="5" t="str">
        <f ca="1">IFERROR(__xludf.DUMMYFUNCTION("""COMPUTED_VALUE"""),"T")</f>
        <v>T</v>
      </c>
      <c r="F73" s="5" t="str">
        <f ca="1">IFERROR(__xludf.DUMMYFUNCTION("""COMPUTED_VALUE"""),"E")</f>
        <v>E</v>
      </c>
      <c r="G73" s="5" t="str">
        <f ca="1">IFERROR(__xludf.DUMMYFUNCTION("""COMPUTED_VALUE"""),"E")</f>
        <v>E</v>
      </c>
      <c r="H73" s="5" t="str">
        <f ca="1">IFERROR(__xludf.DUMMYFUNCTION("""COMPUTED_VALUE"""),"T")</f>
        <v>T</v>
      </c>
      <c r="I73" s="5" t="str">
        <f ca="1">IFERROR(__xludf.DUMMYFUNCTION("""COMPUTED_VALUE"""),"T")</f>
        <v>T</v>
      </c>
      <c r="J73" s="5" t="str">
        <f ca="1">IFERROR(__xludf.DUMMYFUNCTION("""COMPUTED_VALUE"""),"T")</f>
        <v>T</v>
      </c>
      <c r="K73" s="5" t="str">
        <f ca="1">IFERROR(__xludf.DUMMYFUNCTION("""COMPUTED_VALUE"""),"T")</f>
        <v>T</v>
      </c>
      <c r="L73" s="5" t="str">
        <f ca="1">IFERROR(__xludf.DUMMYFUNCTION("""COMPUTED_VALUE"""),"T")</f>
        <v>T</v>
      </c>
      <c r="M73" s="5" t="str">
        <f ca="1">IFERROR(__xludf.DUMMYFUNCTION("""COMPUTED_VALUE"""),"E")</f>
        <v>E</v>
      </c>
      <c r="N73" s="5" t="str">
        <f ca="1">IFERROR(__xludf.DUMMYFUNCTION("""COMPUTED_VALUE"""),"T")</f>
        <v>T</v>
      </c>
      <c r="O73" s="5" t="str">
        <f ca="1">IFERROR(__xludf.DUMMYFUNCTION("""COMPUTED_VALUE"""),"T")</f>
        <v>T</v>
      </c>
      <c r="P73" s="5" t="str">
        <f ca="1">IFERROR(__xludf.DUMMYFUNCTION("""COMPUTED_VALUE"""),"T")</f>
        <v>T</v>
      </c>
      <c r="Q73" s="5" t="str">
        <f ca="1">IFERROR(__xludf.DUMMYFUNCTION("""COMPUTED_VALUE"""),"T")</f>
        <v>T</v>
      </c>
      <c r="R73" s="5" t="str">
        <f ca="1">IFERROR(__xludf.DUMMYFUNCTION("""COMPUTED_VALUE"""),"E")</f>
        <v>E</v>
      </c>
      <c r="S73" s="5" t="str">
        <f ca="1">IFERROR(__xludf.DUMMYFUNCTION("""COMPUTED_VALUE"""),"E")</f>
        <v>E</v>
      </c>
      <c r="T73" s="5" t="str">
        <f ca="1">IFERROR(__xludf.DUMMYFUNCTION("""COMPUTED_VALUE"""),"E")</f>
        <v>E</v>
      </c>
      <c r="U73" s="5" t="str">
        <f ca="1">IFERROR(__xludf.DUMMYFUNCTION("""COMPUTED_VALUE"""),"E")</f>
        <v>E</v>
      </c>
      <c r="V73" s="5" t="str">
        <f ca="1">IFERROR(__xludf.DUMMYFUNCTION("""COMPUTED_VALUE"""),"E")</f>
        <v>E</v>
      </c>
      <c r="W73" s="5" t="str">
        <f ca="1">IFERROR(__xludf.DUMMYFUNCTION("""COMPUTED_VALUE"""),"E")</f>
        <v>E</v>
      </c>
      <c r="X73" s="5" t="str">
        <f ca="1">IFERROR(__xludf.DUMMYFUNCTION("""COMPUTED_VALUE"""),"E")</f>
        <v>E</v>
      </c>
      <c r="Y73" s="5" t="str">
        <f ca="1">IFERROR(__xludf.DUMMYFUNCTION("""COMPUTED_VALUE"""),"E")</f>
        <v>E</v>
      </c>
      <c r="Z73" s="5" t="str">
        <f ca="1">IFERROR(__xludf.DUMMYFUNCTION("""COMPUTED_VALUE"""),"E")</f>
        <v>E</v>
      </c>
      <c r="AA73" s="5" t="str">
        <f ca="1">IFERROR(__xludf.DUMMYFUNCTION("""COMPUTED_VALUE"""),"E")</f>
        <v>E</v>
      </c>
      <c r="AB73" s="5" t="str">
        <f ca="1">IFERROR(__xludf.DUMMYFUNCTION("""COMPUTED_VALUE"""),"T")</f>
        <v>T</v>
      </c>
      <c r="AC73" s="5" t="str">
        <f ca="1">IFERROR(__xludf.DUMMYFUNCTION("""COMPUTED_VALUE"""),"T")</f>
        <v>T</v>
      </c>
      <c r="AD73" s="5" t="str">
        <f ca="1">IFERROR(__xludf.DUMMYFUNCTION("""COMPUTED_VALUE"""),"E")</f>
        <v>E</v>
      </c>
      <c r="AE73" s="5" t="str">
        <f ca="1">IFERROR(__xludf.DUMMYFUNCTION("""COMPUTED_VALUE"""),"T")</f>
        <v>T</v>
      </c>
      <c r="AF73" s="5" t="str">
        <f ca="1">IFERROR(__xludf.DUMMYFUNCTION("""COMPUTED_VALUE"""),"T")</f>
        <v>T</v>
      </c>
      <c r="AG73" s="5" t="str">
        <f ca="1">IFERROR(__xludf.DUMMYFUNCTION("""COMPUTED_VALUE"""),"T")</f>
        <v>T</v>
      </c>
      <c r="AH73" s="5" t="str">
        <f ca="1">IFERROR(__xludf.DUMMYFUNCTION("""COMPUTED_VALUE"""),"T")</f>
        <v>T</v>
      </c>
      <c r="AI73" s="5" t="str">
        <f ca="1">IFERROR(__xludf.DUMMYFUNCTION("""COMPUTED_VALUE"""),"T")</f>
        <v>T</v>
      </c>
      <c r="AJ73" s="5" t="str">
        <f ca="1">IFERROR(__xludf.DUMMYFUNCTION("""COMPUTED_VALUE"""),"T")</f>
        <v>T</v>
      </c>
      <c r="AK73" s="5" t="str">
        <f ca="1">IFERROR(__xludf.DUMMYFUNCTION("""COMPUTED_VALUE"""),"T")</f>
        <v>T</v>
      </c>
      <c r="AL73" s="5" t="str">
        <f ca="1">IFERROR(__xludf.DUMMYFUNCTION("""COMPUTED_VALUE"""),"T")</f>
        <v>T</v>
      </c>
      <c r="AM73" s="5" t="str">
        <f ca="1">IFERROR(__xludf.DUMMYFUNCTION("""COMPUTED_VALUE"""),"E")</f>
        <v>E</v>
      </c>
      <c r="AN73" s="5" t="str">
        <f ca="1">IFERROR(__xludf.DUMMYFUNCTION("""COMPUTED_VALUE"""),"E")</f>
        <v>E</v>
      </c>
      <c r="AO73" s="5" t="str">
        <f ca="1">IFERROR(__xludf.DUMMYFUNCTION("""COMPUTED_VALUE"""),"E")</f>
        <v>E</v>
      </c>
      <c r="AP73" s="5" t="str">
        <f ca="1">IFERROR(__xludf.DUMMYFUNCTION("""COMPUTED_VALUE"""),"E")</f>
        <v>E</v>
      </c>
      <c r="AQ73" s="5" t="str">
        <f ca="1">IFERROR(__xludf.DUMMYFUNCTION("""COMPUTED_VALUE"""),"T")</f>
        <v>T</v>
      </c>
      <c r="AR73" s="5" t="str">
        <f ca="1">IFERROR(__xludf.DUMMYFUNCTION("""COMPUTED_VALUE"""),"T")</f>
        <v>T</v>
      </c>
      <c r="AS73" s="5" t="str">
        <f ca="1">IFERROR(__xludf.DUMMYFUNCTION("""COMPUTED_VALUE"""),"T")</f>
        <v>T</v>
      </c>
      <c r="AT73" s="5" t="str">
        <f ca="1">IFERROR(__xludf.DUMMYFUNCTION("""COMPUTED_VALUE"""),"T")</f>
        <v>T</v>
      </c>
      <c r="AU73" s="5" t="str">
        <f ca="1">IFERROR(__xludf.DUMMYFUNCTION("""COMPUTED_VALUE"""),"T")</f>
        <v>T</v>
      </c>
      <c r="AV73" s="5" t="str">
        <f ca="1">IFERROR(__xludf.DUMMYFUNCTION("""COMPUTED_VALUE"""),"T")</f>
        <v>T</v>
      </c>
      <c r="AW73" s="5" t="str">
        <f ca="1">IFERROR(__xludf.DUMMYFUNCTION("""COMPUTED_VALUE"""),"T")</f>
        <v>T</v>
      </c>
      <c r="AX73" s="5" t="str">
        <f ca="1">IFERROR(__xludf.DUMMYFUNCTION("""COMPUTED_VALUE"""),"T")</f>
        <v>T</v>
      </c>
      <c r="AY73" s="5" t="str">
        <f ca="1">IFERROR(__xludf.DUMMYFUNCTION("""COMPUTED_VALUE"""),"T")</f>
        <v>T</v>
      </c>
      <c r="AZ73" s="5" t="str">
        <f ca="1">IFERROR(__xludf.DUMMYFUNCTION("""COMPUTED_VALUE"""),"T")</f>
        <v>T</v>
      </c>
      <c r="BA73" s="5" t="str">
        <f ca="1">IFERROR(__xludf.DUMMYFUNCTION("""COMPUTED_VALUE"""),"T")</f>
        <v>T</v>
      </c>
      <c r="BB73" s="5" t="str">
        <f ca="1">IFERROR(__xludf.DUMMYFUNCTION("""COMPUTED_VALUE"""),"T")</f>
        <v>T</v>
      </c>
      <c r="BC73" s="5" t="str">
        <f ca="1">IFERROR(__xludf.DUMMYFUNCTION("""COMPUTED_VALUE"""),"T")</f>
        <v>T</v>
      </c>
      <c r="BD73" s="5" t="str">
        <f ca="1">IFERROR(__xludf.DUMMYFUNCTION("""COMPUTED_VALUE"""),"T")</f>
        <v>T</v>
      </c>
      <c r="BE73" s="5" t="str">
        <f ca="1">IFERROR(__xludf.DUMMYFUNCTION("""COMPUTED_VALUE"""),"E")</f>
        <v>E</v>
      </c>
      <c r="BF73" s="5" t="str">
        <f ca="1">IFERROR(__xludf.DUMMYFUNCTION("""COMPUTED_VALUE"""),"E")</f>
        <v>E</v>
      </c>
      <c r="BG73" s="5" t="str">
        <f ca="1">IFERROR(__xludf.DUMMYFUNCTION("""COMPUTED_VALUE"""),"E")</f>
        <v>E</v>
      </c>
      <c r="BH73" s="5" t="str">
        <f ca="1">IFERROR(__xludf.DUMMYFUNCTION("""COMPUTED_VALUE"""),"E")</f>
        <v>E</v>
      </c>
      <c r="BI73" s="5" t="str">
        <f ca="1">IFERROR(__xludf.DUMMYFUNCTION("""COMPUTED_VALUE"""),"E")</f>
        <v>E</v>
      </c>
      <c r="BJ73" s="5" t="str">
        <f ca="1">IFERROR(__xludf.DUMMYFUNCTION("""COMPUTED_VALUE"""),"E")</f>
        <v>E</v>
      </c>
      <c r="BK73" s="5" t="str">
        <f ca="1">IFERROR(__xludf.DUMMYFUNCTION("""COMPUTED_VALUE"""),"T")</f>
        <v>T</v>
      </c>
      <c r="BL73" s="5" t="str">
        <f ca="1">IFERROR(__xludf.DUMMYFUNCTION("""COMPUTED_VALUE"""),"T")</f>
        <v>T</v>
      </c>
      <c r="BM73" s="5" t="str">
        <f ca="1">IFERROR(__xludf.DUMMYFUNCTION("""COMPUTED_VALUE"""),"E")</f>
        <v>E</v>
      </c>
      <c r="BN73" s="5" t="str">
        <f ca="1">IFERROR(__xludf.DUMMYFUNCTION("""COMPUTED_VALUE"""),"T")</f>
        <v>T</v>
      </c>
      <c r="BO73" s="5" t="str">
        <f ca="1">IFERROR(__xludf.DUMMYFUNCTION("""COMPUTED_VALUE"""),"T")</f>
        <v>T</v>
      </c>
      <c r="BP73" s="5" t="str">
        <f ca="1">IFERROR(__xludf.DUMMYFUNCTION("""COMPUTED_VALUE"""),"T")</f>
        <v>T</v>
      </c>
      <c r="BQ73" s="5" t="str">
        <f ca="1">IFERROR(__xludf.DUMMYFUNCTION("""COMPUTED_VALUE"""),"T")</f>
        <v>T</v>
      </c>
      <c r="BR73" s="5" t="str">
        <f ca="1">IFERROR(__xludf.DUMMYFUNCTION("""COMPUTED_VALUE"""),"T")</f>
        <v>T</v>
      </c>
      <c r="BS73" s="5" t="str">
        <f ca="1">IFERROR(__xludf.DUMMYFUNCTION("""COMPUTED_VALUE"""),"T")</f>
        <v>T</v>
      </c>
      <c r="BT73" s="5" t="str">
        <f ca="1">IFERROR(__xludf.DUMMYFUNCTION("""COMPUTED_VALUE"""),"T")</f>
        <v>T</v>
      </c>
      <c r="BU73" s="5" t="str">
        <f ca="1">IFERROR(__xludf.DUMMYFUNCTION("""COMPUTED_VALUE"""),"T")</f>
        <v>T</v>
      </c>
      <c r="BV73" s="5" t="str">
        <f ca="1">IFERROR(__xludf.DUMMYFUNCTION("""COMPUTED_VALUE"""),"T")</f>
        <v>T</v>
      </c>
      <c r="BW73" s="5" t="str">
        <f ca="1">IFERROR(__xludf.DUMMYFUNCTION("""COMPUTED_VALUE"""),"T")</f>
        <v>T</v>
      </c>
      <c r="BX73" s="5" t="str">
        <f ca="1">IFERROR(__xludf.DUMMYFUNCTION("""COMPUTED_VALUE"""),"T")</f>
        <v>T</v>
      </c>
      <c r="BY73" s="5" t="str">
        <f ca="1">IFERROR(__xludf.DUMMYFUNCTION("""COMPUTED_VALUE"""),"T")</f>
        <v>T</v>
      </c>
      <c r="BZ73" s="5" t="str">
        <f ca="1">IFERROR(__xludf.DUMMYFUNCTION("""COMPUTED_VALUE"""),"T")</f>
        <v>T</v>
      </c>
      <c r="CA73" s="5" t="str">
        <f ca="1">IFERROR(__xludf.DUMMYFUNCTION("""COMPUTED_VALUE"""),"T")</f>
        <v>T</v>
      </c>
      <c r="CB73" s="5" t="str">
        <f ca="1">IFERROR(__xludf.DUMMYFUNCTION("""COMPUTED_VALUE"""),"T")</f>
        <v>T</v>
      </c>
      <c r="CC73" s="5" t="str">
        <f ca="1">IFERROR(__xludf.DUMMYFUNCTION("""COMPUTED_VALUE"""),"T")</f>
        <v>T</v>
      </c>
      <c r="CD73" s="5" t="str">
        <f ca="1">IFERROR(__xludf.DUMMYFUNCTION("""COMPUTED_VALUE"""),"T")</f>
        <v>T</v>
      </c>
      <c r="CE73" s="5" t="str">
        <f ca="1">IFERROR(__xludf.DUMMYFUNCTION("""COMPUTED_VALUE"""),"T")</f>
        <v>T</v>
      </c>
      <c r="CF73" s="5" t="str">
        <f ca="1">IFERROR(__xludf.DUMMYFUNCTION("""COMPUTED_VALUE"""),"T")</f>
        <v>T</v>
      </c>
      <c r="CG73" s="5" t="str">
        <f ca="1">IFERROR(__xludf.DUMMYFUNCTION("""COMPUTED_VALUE"""),"T")</f>
        <v>T</v>
      </c>
      <c r="CH73" s="5" t="str">
        <f ca="1">IFERROR(__xludf.DUMMYFUNCTION("""COMPUTED_VALUE"""),"T")</f>
        <v>T</v>
      </c>
      <c r="CI73" s="5" t="str">
        <f ca="1">IFERROR(__xludf.DUMMYFUNCTION("""COMPUTED_VALUE"""),"T")</f>
        <v>T</v>
      </c>
      <c r="CJ73" s="5" t="str">
        <f ca="1">IFERROR(__xludf.DUMMYFUNCTION("""COMPUTED_VALUE"""),"T")</f>
        <v>T</v>
      </c>
      <c r="CK73" s="5" t="str">
        <f ca="1">IFERROR(__xludf.DUMMYFUNCTION("""COMPUTED_VALUE"""),"T")</f>
        <v>T</v>
      </c>
      <c r="CL73" s="5" t="str">
        <f ca="1">IFERROR(__xludf.DUMMYFUNCTION("""COMPUTED_VALUE"""),"T")</f>
        <v>T</v>
      </c>
      <c r="CM73" s="5" t="str">
        <f ca="1">IFERROR(__xludf.DUMMYFUNCTION("""COMPUTED_VALUE"""),"T")</f>
        <v>T</v>
      </c>
      <c r="CN73" s="5" t="str">
        <f ca="1">IFERROR(__xludf.DUMMYFUNCTION("""COMPUTED_VALUE"""),"T")</f>
        <v>T</v>
      </c>
      <c r="CO73" s="5" t="str">
        <f ca="1">IFERROR(__xludf.DUMMYFUNCTION("""COMPUTED_VALUE"""),"T")</f>
        <v>T</v>
      </c>
      <c r="CP73" s="5" t="str">
        <f ca="1">IFERROR(__xludf.DUMMYFUNCTION("""COMPUTED_VALUE"""),"T")</f>
        <v>T</v>
      </c>
      <c r="CQ73" s="5" t="str">
        <f ca="1">IFERROR(__xludf.DUMMYFUNCTION("""COMPUTED_VALUE"""),"T")</f>
        <v>T</v>
      </c>
      <c r="CR73" s="5" t="str">
        <f ca="1">IFERROR(__xludf.DUMMYFUNCTION("""COMPUTED_VALUE"""),"E")</f>
        <v>E</v>
      </c>
      <c r="CS73" s="5" t="str">
        <f ca="1">IFERROR(__xludf.DUMMYFUNCTION("""COMPUTED_VALUE"""),"E")</f>
        <v>E</v>
      </c>
      <c r="CT73" s="5" t="str">
        <f ca="1">IFERROR(__xludf.DUMMYFUNCTION("""COMPUTED_VALUE"""),"T")</f>
        <v>T</v>
      </c>
      <c r="CU73" s="5" t="str">
        <f ca="1">IFERROR(__xludf.DUMMYFUNCTION("""COMPUTED_VALUE"""),"T")</f>
        <v>T</v>
      </c>
      <c r="CV73" s="5" t="str">
        <f ca="1">IFERROR(__xludf.DUMMYFUNCTION("""COMPUTED_VALUE"""),"E")</f>
        <v>E</v>
      </c>
      <c r="CW73" s="5" t="str">
        <f ca="1">IFERROR(__xludf.DUMMYFUNCTION("""COMPUTED_VALUE"""),"E")</f>
        <v>E</v>
      </c>
      <c r="CX73" s="5" t="str">
        <f ca="1">IFERROR(__xludf.DUMMYFUNCTION("""COMPUTED_VALUE"""),"E")</f>
        <v>E</v>
      </c>
      <c r="CY73" s="5" t="str">
        <f ca="1">IFERROR(__xludf.DUMMYFUNCTION("""COMPUTED_VALUE"""),"E")</f>
        <v>E</v>
      </c>
      <c r="CZ73" s="5" t="str">
        <f ca="1">IFERROR(__xludf.DUMMYFUNCTION("""COMPUTED_VALUE"""),"T")</f>
        <v>T</v>
      </c>
      <c r="DA73" s="5" t="str">
        <f ca="1">IFERROR(__xludf.DUMMYFUNCTION("""COMPUTED_VALUE"""),"T")</f>
        <v>T</v>
      </c>
      <c r="DB73" s="5" t="str">
        <f ca="1">IFERROR(__xludf.DUMMYFUNCTION("""COMPUTED_VALUE"""),"T")</f>
        <v>T</v>
      </c>
      <c r="DC73" s="5" t="str">
        <f ca="1">IFERROR(__xludf.DUMMYFUNCTION("""COMPUTED_VALUE"""),"T")</f>
        <v>T</v>
      </c>
      <c r="DD73" s="5" t="str">
        <f ca="1">IFERROR(__xludf.DUMMYFUNCTION("""COMPUTED_VALUE"""),"T")</f>
        <v>T</v>
      </c>
      <c r="DE73" s="5" t="str">
        <f ca="1">IFERROR(__xludf.DUMMYFUNCTION("""COMPUTED_VALUE"""),"T")</f>
        <v>T</v>
      </c>
      <c r="DF73" s="5"/>
      <c r="DG73" s="5"/>
      <c r="DH73" s="5"/>
      <c r="DI73" s="5"/>
      <c r="DJ73" s="5"/>
      <c r="DK73" s="5"/>
      <c r="DL73" s="5"/>
      <c r="DM73" s="5"/>
      <c r="DN73" s="5"/>
      <c r="DO73" s="5"/>
    </row>
    <row r="74" spans="1:119" ht="14">
      <c r="A74" s="3">
        <f t="shared" ca="1" si="0"/>
        <v>43</v>
      </c>
      <c r="B74" s="3" t="str">
        <f ca="1">IFERROR(__xludf.DUMMYFUNCTION("""COMPUTED_VALUE"""),"us-SC")</f>
        <v>us-SC</v>
      </c>
      <c r="C74" s="3" t="str">
        <f ca="1">IFERROR(__xludf.DUMMYFUNCTION("""COMPUTED_VALUE"""),"South Carolina")</f>
        <v>South Carolina</v>
      </c>
      <c r="D74" s="5" t="str">
        <f ca="1">IFERROR(__xludf.DUMMYFUNCTION("""COMPUTED_VALUE"""),"T")</f>
        <v>T</v>
      </c>
      <c r="E74" s="5" t="str">
        <f ca="1">IFERROR(__xludf.DUMMYFUNCTION("""COMPUTED_VALUE"""),"T")</f>
        <v>T</v>
      </c>
      <c r="F74" s="5" t="str">
        <f ca="1">IFERROR(__xludf.DUMMYFUNCTION("""COMPUTED_VALUE"""),"E")</f>
        <v>E</v>
      </c>
      <c r="G74" s="5" t="str">
        <f ca="1">IFERROR(__xludf.DUMMYFUNCTION("""COMPUTED_VALUE"""),"E")</f>
        <v>E</v>
      </c>
      <c r="H74" s="5" t="str">
        <f ca="1">IFERROR(__xludf.DUMMYFUNCTION("""COMPUTED_VALUE"""),"T")</f>
        <v>T</v>
      </c>
      <c r="I74" s="5" t="str">
        <f ca="1">IFERROR(__xludf.DUMMYFUNCTION("""COMPUTED_VALUE"""),"T")</f>
        <v>T</v>
      </c>
      <c r="J74" s="5" t="str">
        <f ca="1">IFERROR(__xludf.DUMMYFUNCTION("""COMPUTED_VALUE"""),"T")</f>
        <v>T</v>
      </c>
      <c r="K74" s="5" t="str">
        <f ca="1">IFERROR(__xludf.DUMMYFUNCTION("""COMPUTED_VALUE"""),"T")</f>
        <v>T</v>
      </c>
      <c r="L74" s="5" t="str">
        <f ca="1">IFERROR(__xludf.DUMMYFUNCTION("""COMPUTED_VALUE"""),"T")</f>
        <v>T</v>
      </c>
      <c r="M74" s="5" t="str">
        <f ca="1">IFERROR(__xludf.DUMMYFUNCTION("""COMPUTED_VALUE"""),"E")</f>
        <v>E</v>
      </c>
      <c r="N74" s="5" t="str">
        <f ca="1">IFERROR(__xludf.DUMMYFUNCTION("""COMPUTED_VALUE"""),"E")</f>
        <v>E</v>
      </c>
      <c r="O74" s="5" t="str">
        <f ca="1">IFERROR(__xludf.DUMMYFUNCTION("""COMPUTED_VALUE"""),"E")</f>
        <v>E</v>
      </c>
      <c r="P74" s="5" t="str">
        <f ca="1">IFERROR(__xludf.DUMMYFUNCTION("""COMPUTED_VALUE"""),"E")</f>
        <v>E</v>
      </c>
      <c r="Q74" s="5" t="str">
        <f ca="1">IFERROR(__xludf.DUMMYFUNCTION("""COMPUTED_VALUE"""),"E")</f>
        <v>E</v>
      </c>
      <c r="R74" s="5" t="str">
        <f ca="1">IFERROR(__xludf.DUMMYFUNCTION("""COMPUTED_VALUE"""),"E")</f>
        <v>E</v>
      </c>
      <c r="S74" s="5" t="str">
        <f ca="1">IFERROR(__xludf.DUMMYFUNCTION("""COMPUTED_VALUE"""),"E")</f>
        <v>E</v>
      </c>
      <c r="T74" s="5" t="str">
        <f ca="1">IFERROR(__xludf.DUMMYFUNCTION("""COMPUTED_VALUE"""),"E")</f>
        <v>E</v>
      </c>
      <c r="U74" s="5" t="str">
        <f ca="1">IFERROR(__xludf.DUMMYFUNCTION("""COMPUTED_VALUE"""),"E")</f>
        <v>E</v>
      </c>
      <c r="V74" s="5" t="str">
        <f ca="1">IFERROR(__xludf.DUMMYFUNCTION("""COMPUTED_VALUE"""),"T")</f>
        <v>T</v>
      </c>
      <c r="W74" s="5" t="str">
        <f ca="1">IFERROR(__xludf.DUMMYFUNCTION("""COMPUTED_VALUE"""),"T")</f>
        <v>T</v>
      </c>
      <c r="X74" s="5" t="str">
        <f ca="1">IFERROR(__xludf.DUMMYFUNCTION("""COMPUTED_VALUE"""),"E")</f>
        <v>E</v>
      </c>
      <c r="Y74" s="5" t="str">
        <f ca="1">IFERROR(__xludf.DUMMYFUNCTION("""COMPUTED_VALUE"""),"E")</f>
        <v>E</v>
      </c>
      <c r="Z74" s="5" t="str">
        <f ca="1">IFERROR(__xludf.DUMMYFUNCTION("""COMPUTED_VALUE"""),"T")</f>
        <v>T</v>
      </c>
      <c r="AA74" s="5" t="str">
        <f ca="1">IFERROR(__xludf.DUMMYFUNCTION("""COMPUTED_VALUE"""),"T")</f>
        <v>T</v>
      </c>
      <c r="AB74" s="5" t="str">
        <f ca="1">IFERROR(__xludf.DUMMYFUNCTION("""COMPUTED_VALUE"""),"E")</f>
        <v>E</v>
      </c>
      <c r="AC74" s="5" t="str">
        <f ca="1">IFERROR(__xludf.DUMMYFUNCTION("""COMPUTED_VALUE"""),"E")</f>
        <v>E</v>
      </c>
      <c r="AD74" s="5" t="str">
        <f ca="1">IFERROR(__xludf.DUMMYFUNCTION("""COMPUTED_VALUE"""),"E")</f>
        <v>E</v>
      </c>
      <c r="AE74" s="5" t="str">
        <f ca="1">IFERROR(__xludf.DUMMYFUNCTION("""COMPUTED_VALUE"""),"E")</f>
        <v>E</v>
      </c>
      <c r="AF74" s="5" t="str">
        <f ca="1">IFERROR(__xludf.DUMMYFUNCTION("""COMPUTED_VALUE"""),"E")</f>
        <v>E</v>
      </c>
      <c r="AG74" s="5" t="str">
        <f ca="1">IFERROR(__xludf.DUMMYFUNCTION("""COMPUTED_VALUE"""),"E")</f>
        <v>E</v>
      </c>
      <c r="AH74" s="5" t="str">
        <f ca="1">IFERROR(__xludf.DUMMYFUNCTION("""COMPUTED_VALUE"""),"E")</f>
        <v>E</v>
      </c>
      <c r="AI74" s="5" t="str">
        <f ca="1">IFERROR(__xludf.DUMMYFUNCTION("""COMPUTED_VALUE"""),"T")</f>
        <v>T</v>
      </c>
      <c r="AJ74" s="5" t="str">
        <f ca="1">IFERROR(__xludf.DUMMYFUNCTION("""COMPUTED_VALUE"""),"E")</f>
        <v>E</v>
      </c>
      <c r="AK74" s="5" t="str">
        <f ca="1">IFERROR(__xludf.DUMMYFUNCTION("""COMPUTED_VALUE"""),"T")</f>
        <v>T</v>
      </c>
      <c r="AL74" s="5" t="str">
        <f ca="1">IFERROR(__xludf.DUMMYFUNCTION("""COMPUTED_VALUE"""),"E")</f>
        <v>E</v>
      </c>
      <c r="AM74" s="5" t="str">
        <f ca="1">IFERROR(__xludf.DUMMYFUNCTION("""COMPUTED_VALUE"""),"E")</f>
        <v>E</v>
      </c>
      <c r="AN74" s="5" t="str">
        <f ca="1">IFERROR(__xludf.DUMMYFUNCTION("""COMPUTED_VALUE"""),"E")</f>
        <v>E</v>
      </c>
      <c r="AO74" s="5" t="str">
        <f ca="1">IFERROR(__xludf.DUMMYFUNCTION("""COMPUTED_VALUE"""),"E")</f>
        <v>E</v>
      </c>
      <c r="AP74" s="5" t="str">
        <f ca="1">IFERROR(__xludf.DUMMYFUNCTION("""COMPUTED_VALUE"""),"E")</f>
        <v>E</v>
      </c>
      <c r="AQ74" s="5" t="str">
        <f ca="1">IFERROR(__xludf.DUMMYFUNCTION("""COMPUTED_VALUE"""),"E")</f>
        <v>E</v>
      </c>
      <c r="AR74" s="5" t="str">
        <f ca="1">IFERROR(__xludf.DUMMYFUNCTION("""COMPUTED_VALUE"""),"E")</f>
        <v>E</v>
      </c>
      <c r="AS74" s="5" t="str">
        <f ca="1">IFERROR(__xludf.DUMMYFUNCTION("""COMPUTED_VALUE"""),"E")</f>
        <v>E</v>
      </c>
      <c r="AT74" s="5" t="str">
        <f ca="1">IFERROR(__xludf.DUMMYFUNCTION("""COMPUTED_VALUE"""),"E")</f>
        <v>E</v>
      </c>
      <c r="AU74" s="5" t="str">
        <f ca="1">IFERROR(__xludf.DUMMYFUNCTION("""COMPUTED_VALUE"""),"T")</f>
        <v>T</v>
      </c>
      <c r="AV74" s="5" t="str">
        <f ca="1">IFERROR(__xludf.DUMMYFUNCTION("""COMPUTED_VALUE"""),"E")</f>
        <v>E</v>
      </c>
      <c r="AW74" s="5" t="str">
        <f ca="1">IFERROR(__xludf.DUMMYFUNCTION("""COMPUTED_VALUE"""),"T")</f>
        <v>T</v>
      </c>
      <c r="AX74" s="5" t="str">
        <f ca="1">IFERROR(__xludf.DUMMYFUNCTION("""COMPUTED_VALUE"""),"E")</f>
        <v>E</v>
      </c>
      <c r="AY74" s="5" t="str">
        <f ca="1">IFERROR(__xludf.DUMMYFUNCTION("""COMPUTED_VALUE"""),"E")</f>
        <v>E</v>
      </c>
      <c r="AZ74" s="5" t="str">
        <f ca="1">IFERROR(__xludf.DUMMYFUNCTION("""COMPUTED_VALUE"""),"E")</f>
        <v>E</v>
      </c>
      <c r="BA74" s="5" t="str">
        <f ca="1">IFERROR(__xludf.DUMMYFUNCTION("""COMPUTED_VALUE"""),"E")</f>
        <v>E</v>
      </c>
      <c r="BB74" s="5" t="str">
        <f ca="1">IFERROR(__xludf.DUMMYFUNCTION("""COMPUTED_VALUE"""),"E")</f>
        <v>E</v>
      </c>
      <c r="BC74" s="5" t="str">
        <f ca="1">IFERROR(__xludf.DUMMYFUNCTION("""COMPUTED_VALUE"""),"E")</f>
        <v>E</v>
      </c>
      <c r="BD74" s="5" t="str">
        <f ca="1">IFERROR(__xludf.DUMMYFUNCTION("""COMPUTED_VALUE"""),"E")</f>
        <v>E</v>
      </c>
      <c r="BE74" s="5" t="str">
        <f ca="1">IFERROR(__xludf.DUMMYFUNCTION("""COMPUTED_VALUE"""),"E")</f>
        <v>E</v>
      </c>
      <c r="BF74" s="5" t="str">
        <f ca="1">IFERROR(__xludf.DUMMYFUNCTION("""COMPUTED_VALUE"""),"E")</f>
        <v>E</v>
      </c>
      <c r="BG74" s="5" t="str">
        <f ca="1">IFERROR(__xludf.DUMMYFUNCTION("""COMPUTED_VALUE"""),"E")</f>
        <v>E</v>
      </c>
      <c r="BH74" s="5" t="str">
        <f ca="1">IFERROR(__xludf.DUMMYFUNCTION("""COMPUTED_VALUE"""),"E")</f>
        <v>E</v>
      </c>
      <c r="BI74" s="5" t="str">
        <f ca="1">IFERROR(__xludf.DUMMYFUNCTION("""COMPUTED_VALUE"""),"E")</f>
        <v>E</v>
      </c>
      <c r="BJ74" s="5" t="str">
        <f ca="1">IFERROR(__xludf.DUMMYFUNCTION("""COMPUTED_VALUE"""),"E")</f>
        <v>E</v>
      </c>
      <c r="BK74" s="5" t="str">
        <f ca="1">IFERROR(__xludf.DUMMYFUNCTION("""COMPUTED_VALUE"""),"E")</f>
        <v>E</v>
      </c>
      <c r="BL74" s="5" t="str">
        <f ca="1">IFERROR(__xludf.DUMMYFUNCTION("""COMPUTED_VALUE"""),"E")</f>
        <v>E</v>
      </c>
      <c r="BM74" s="5" t="str">
        <f ca="1">IFERROR(__xludf.DUMMYFUNCTION("""COMPUTED_VALUE"""),"E")</f>
        <v>E</v>
      </c>
      <c r="BN74" s="5" t="str">
        <f ca="1">IFERROR(__xludf.DUMMYFUNCTION("""COMPUTED_VALUE"""),"T")</f>
        <v>T</v>
      </c>
      <c r="BO74" s="5" t="str">
        <f ca="1">IFERROR(__xludf.DUMMYFUNCTION("""COMPUTED_VALUE"""),"T")</f>
        <v>T</v>
      </c>
      <c r="BP74" s="5" t="str">
        <f ca="1">IFERROR(__xludf.DUMMYFUNCTION("""COMPUTED_VALUE"""),"T")</f>
        <v>T</v>
      </c>
      <c r="BQ74" s="5" t="str">
        <f ca="1">IFERROR(__xludf.DUMMYFUNCTION("""COMPUTED_VALUE"""),"T")</f>
        <v>T</v>
      </c>
      <c r="BR74" s="5" t="str">
        <f ca="1">IFERROR(__xludf.DUMMYFUNCTION("""COMPUTED_VALUE"""),"T")</f>
        <v>T</v>
      </c>
      <c r="BS74" s="5" t="str">
        <f ca="1">IFERROR(__xludf.DUMMYFUNCTION("""COMPUTED_VALUE"""),"T")</f>
        <v>T</v>
      </c>
      <c r="BT74" s="5" t="str">
        <f ca="1">IFERROR(__xludf.DUMMYFUNCTION("""COMPUTED_VALUE"""),"E")</f>
        <v>E</v>
      </c>
      <c r="BU74" s="5" t="str">
        <f ca="1">IFERROR(__xludf.DUMMYFUNCTION("""COMPUTED_VALUE"""),"T")</f>
        <v>T</v>
      </c>
      <c r="BV74" s="5" t="str">
        <f ca="1">IFERROR(__xludf.DUMMYFUNCTION("""COMPUTED_VALUE"""),"T")</f>
        <v>T</v>
      </c>
      <c r="BW74" s="5" t="str">
        <f ca="1">IFERROR(__xludf.DUMMYFUNCTION("""COMPUTED_VALUE"""),"T")</f>
        <v>T</v>
      </c>
      <c r="BX74" s="5" t="str">
        <f ca="1">IFERROR(__xludf.DUMMYFUNCTION("""COMPUTED_VALUE"""),"T")</f>
        <v>T</v>
      </c>
      <c r="BY74" s="5" t="str">
        <f ca="1">IFERROR(__xludf.DUMMYFUNCTION("""COMPUTED_VALUE"""),"T")</f>
        <v>T</v>
      </c>
      <c r="BZ74" s="5" t="str">
        <f ca="1">IFERROR(__xludf.DUMMYFUNCTION("""COMPUTED_VALUE"""),"T")</f>
        <v>T</v>
      </c>
      <c r="CA74" s="5" t="str">
        <f ca="1">IFERROR(__xludf.DUMMYFUNCTION("""COMPUTED_VALUE"""),"T")</f>
        <v>T</v>
      </c>
      <c r="CB74" s="5" t="str">
        <f ca="1">IFERROR(__xludf.DUMMYFUNCTION("""COMPUTED_VALUE"""),"T")</f>
        <v>T</v>
      </c>
      <c r="CC74" s="5" t="str">
        <f ca="1">IFERROR(__xludf.DUMMYFUNCTION("""COMPUTED_VALUE"""),"T")</f>
        <v>T</v>
      </c>
      <c r="CD74" s="5" t="str">
        <f ca="1">IFERROR(__xludf.DUMMYFUNCTION("""COMPUTED_VALUE"""),"T")</f>
        <v>T</v>
      </c>
      <c r="CE74" s="5" t="str">
        <f ca="1">IFERROR(__xludf.DUMMYFUNCTION("""COMPUTED_VALUE"""),"T")</f>
        <v>T</v>
      </c>
      <c r="CF74" s="5" t="str">
        <f ca="1">IFERROR(__xludf.DUMMYFUNCTION("""COMPUTED_VALUE"""),"T")</f>
        <v>T</v>
      </c>
      <c r="CG74" s="5" t="str">
        <f ca="1">IFERROR(__xludf.DUMMYFUNCTION("""COMPUTED_VALUE"""),"T")</f>
        <v>T</v>
      </c>
      <c r="CH74" s="5" t="str">
        <f ca="1">IFERROR(__xludf.DUMMYFUNCTION("""COMPUTED_VALUE"""),"T")</f>
        <v>T</v>
      </c>
      <c r="CI74" s="5" t="str">
        <f ca="1">IFERROR(__xludf.DUMMYFUNCTION("""COMPUTED_VALUE"""),"T")</f>
        <v>T</v>
      </c>
      <c r="CJ74" s="5" t="str">
        <f ca="1">IFERROR(__xludf.DUMMYFUNCTION("""COMPUTED_VALUE"""),"T")</f>
        <v>T</v>
      </c>
      <c r="CK74" s="5" t="str">
        <f ca="1">IFERROR(__xludf.DUMMYFUNCTION("""COMPUTED_VALUE"""),"T")</f>
        <v>T</v>
      </c>
      <c r="CL74" s="5" t="str">
        <f ca="1">IFERROR(__xludf.DUMMYFUNCTION("""COMPUTED_VALUE"""),"T")</f>
        <v>T</v>
      </c>
      <c r="CM74" s="5" t="str">
        <f ca="1">IFERROR(__xludf.DUMMYFUNCTION("""COMPUTED_VALUE"""),"T")</f>
        <v>T</v>
      </c>
      <c r="CN74" s="5" t="str">
        <f ca="1">IFERROR(__xludf.DUMMYFUNCTION("""COMPUTED_VALUE"""),"T")</f>
        <v>T</v>
      </c>
      <c r="CO74" s="5" t="str">
        <f ca="1">IFERROR(__xludf.DUMMYFUNCTION("""COMPUTED_VALUE"""),"T")</f>
        <v>T</v>
      </c>
      <c r="CP74" s="5" t="str">
        <f ca="1">IFERROR(__xludf.DUMMYFUNCTION("""COMPUTED_VALUE"""),"T")</f>
        <v>T</v>
      </c>
      <c r="CQ74" s="5" t="str">
        <f ca="1">IFERROR(__xludf.DUMMYFUNCTION("""COMPUTED_VALUE"""),"T")</f>
        <v>T</v>
      </c>
      <c r="CR74" s="5" t="str">
        <f ca="1">IFERROR(__xludf.DUMMYFUNCTION("""COMPUTED_VALUE"""),"T")</f>
        <v>T</v>
      </c>
      <c r="CS74" s="5" t="str">
        <f ca="1">IFERROR(__xludf.DUMMYFUNCTION("""COMPUTED_VALUE"""),"T")</f>
        <v>T</v>
      </c>
      <c r="CT74" s="5" t="str">
        <f ca="1">IFERROR(__xludf.DUMMYFUNCTION("""COMPUTED_VALUE"""),"T")</f>
        <v>T</v>
      </c>
      <c r="CU74" s="5" t="str">
        <f ca="1">IFERROR(__xludf.DUMMYFUNCTION("""COMPUTED_VALUE"""),"T")</f>
        <v>T</v>
      </c>
      <c r="CV74" s="5" t="str">
        <f ca="1">IFERROR(__xludf.DUMMYFUNCTION("""COMPUTED_VALUE"""),"T")</f>
        <v>T</v>
      </c>
      <c r="CW74" s="5" t="str">
        <f ca="1">IFERROR(__xludf.DUMMYFUNCTION("""COMPUTED_VALUE"""),"T")</f>
        <v>T</v>
      </c>
      <c r="CX74" s="5" t="str">
        <f ca="1">IFERROR(__xludf.DUMMYFUNCTION("""COMPUTED_VALUE"""),"T")</f>
        <v>T</v>
      </c>
      <c r="CY74" s="5" t="str">
        <f ca="1">IFERROR(__xludf.DUMMYFUNCTION("""COMPUTED_VALUE"""),"T")</f>
        <v>T</v>
      </c>
      <c r="CZ74" s="5" t="str">
        <f ca="1">IFERROR(__xludf.DUMMYFUNCTION("""COMPUTED_VALUE"""),"T")</f>
        <v>T</v>
      </c>
      <c r="DA74" s="5" t="str">
        <f ca="1">IFERROR(__xludf.DUMMYFUNCTION("""COMPUTED_VALUE"""),"T")</f>
        <v>T</v>
      </c>
      <c r="DB74" s="5" t="str">
        <f ca="1">IFERROR(__xludf.DUMMYFUNCTION("""COMPUTED_VALUE"""),"T")</f>
        <v>T</v>
      </c>
      <c r="DC74" s="5" t="str">
        <f ca="1">IFERROR(__xludf.DUMMYFUNCTION("""COMPUTED_VALUE"""),"T")</f>
        <v>T</v>
      </c>
      <c r="DD74" s="5" t="str">
        <f ca="1">IFERROR(__xludf.DUMMYFUNCTION("""COMPUTED_VALUE"""),"E")</f>
        <v>E</v>
      </c>
      <c r="DE74" s="5" t="str">
        <f ca="1">IFERROR(__xludf.DUMMYFUNCTION("""COMPUTED_VALUE"""),"T")</f>
        <v>T</v>
      </c>
      <c r="DF74" s="5"/>
      <c r="DG74" s="5"/>
      <c r="DH74" s="5"/>
      <c r="DI74" s="5"/>
      <c r="DJ74" s="5"/>
      <c r="DK74" s="5"/>
      <c r="DL74" s="5"/>
      <c r="DM74" s="5"/>
      <c r="DN74" s="5"/>
      <c r="DO74" s="5"/>
    </row>
    <row r="75" spans="1:119" ht="14">
      <c r="A75" s="3">
        <f t="shared" ca="1" si="0"/>
        <v>44</v>
      </c>
      <c r="B75" s="3" t="str">
        <f ca="1">IFERROR(__xludf.DUMMYFUNCTION("""COMPUTED_VALUE"""),"us-SD")</f>
        <v>us-SD</v>
      </c>
      <c r="C75" s="3" t="str">
        <f ca="1">IFERROR(__xludf.DUMMYFUNCTION("""COMPUTED_VALUE"""),"South Dakota")</f>
        <v>South Dakota</v>
      </c>
      <c r="D75" s="5" t="str">
        <f ca="1">IFERROR(__xludf.DUMMYFUNCTION("""COMPUTED_VALUE"""),"T")</f>
        <v>T</v>
      </c>
      <c r="E75" s="5" t="str">
        <f ca="1">IFERROR(__xludf.DUMMYFUNCTION("""COMPUTED_VALUE"""),"T")</f>
        <v>T</v>
      </c>
      <c r="F75" s="5" t="str">
        <f ca="1">IFERROR(__xludf.DUMMYFUNCTION("""COMPUTED_VALUE"""),"T")</f>
        <v>T</v>
      </c>
      <c r="G75" s="5" t="str">
        <f ca="1">IFERROR(__xludf.DUMMYFUNCTION("""COMPUTED_VALUE"""),"T")</f>
        <v>T</v>
      </c>
      <c r="H75" s="5" t="str">
        <f ca="1">IFERROR(__xludf.DUMMYFUNCTION("""COMPUTED_VALUE"""),"T")</f>
        <v>T</v>
      </c>
      <c r="I75" s="5" t="str">
        <f ca="1">IFERROR(__xludf.DUMMYFUNCTION("""COMPUTED_VALUE"""),"T")</f>
        <v>T</v>
      </c>
      <c r="J75" s="5" t="str">
        <f ca="1">IFERROR(__xludf.DUMMYFUNCTION("""COMPUTED_VALUE"""),"T")</f>
        <v>T</v>
      </c>
      <c r="K75" s="5" t="str">
        <f ca="1">IFERROR(__xludf.DUMMYFUNCTION("""COMPUTED_VALUE"""),"T")</f>
        <v>T</v>
      </c>
      <c r="L75" s="5" t="str">
        <f ca="1">IFERROR(__xludf.DUMMYFUNCTION("""COMPUTED_VALUE"""),"T")</f>
        <v>T</v>
      </c>
      <c r="M75" s="5" t="str">
        <f ca="1">IFERROR(__xludf.DUMMYFUNCTION("""COMPUTED_VALUE"""),"T")</f>
        <v>T</v>
      </c>
      <c r="N75" s="5" t="str">
        <f ca="1">IFERROR(__xludf.DUMMYFUNCTION("""COMPUTED_VALUE"""),"T")</f>
        <v>T</v>
      </c>
      <c r="O75" s="5" t="str">
        <f ca="1">IFERROR(__xludf.DUMMYFUNCTION("""COMPUTED_VALUE"""),"T")</f>
        <v>T</v>
      </c>
      <c r="P75" s="5" t="str">
        <f ca="1">IFERROR(__xludf.DUMMYFUNCTION("""COMPUTED_VALUE"""),"T")</f>
        <v>T</v>
      </c>
      <c r="Q75" s="5" t="str">
        <f ca="1">IFERROR(__xludf.DUMMYFUNCTION("""COMPUTED_VALUE"""),"T")</f>
        <v>T</v>
      </c>
      <c r="R75" s="5" t="str">
        <f ca="1">IFERROR(__xludf.DUMMYFUNCTION("""COMPUTED_VALUE"""),"E")</f>
        <v>E</v>
      </c>
      <c r="S75" s="5" t="str">
        <f ca="1">IFERROR(__xludf.DUMMYFUNCTION("""COMPUTED_VALUE"""),"E")</f>
        <v>E</v>
      </c>
      <c r="T75" s="5" t="str">
        <f ca="1">IFERROR(__xludf.DUMMYFUNCTION("""COMPUTED_VALUE"""),"T")</f>
        <v>T</v>
      </c>
      <c r="U75" s="5" t="str">
        <f ca="1">IFERROR(__xludf.DUMMYFUNCTION("""COMPUTED_VALUE"""),"T")</f>
        <v>T</v>
      </c>
      <c r="V75" s="5" t="str">
        <f ca="1">IFERROR(__xludf.DUMMYFUNCTION("""COMPUTED_VALUE"""),"T")</f>
        <v>T</v>
      </c>
      <c r="W75" s="5" t="str">
        <f ca="1">IFERROR(__xludf.DUMMYFUNCTION("""COMPUTED_VALUE"""),"T")</f>
        <v>T</v>
      </c>
      <c r="X75" s="5" t="str">
        <f ca="1">IFERROR(__xludf.DUMMYFUNCTION("""COMPUTED_VALUE"""),"T")</f>
        <v>T</v>
      </c>
      <c r="Y75" s="5" t="str">
        <f ca="1">IFERROR(__xludf.DUMMYFUNCTION("""COMPUTED_VALUE"""),"T")</f>
        <v>T</v>
      </c>
      <c r="Z75" s="5" t="str">
        <f ca="1">IFERROR(__xludf.DUMMYFUNCTION("""COMPUTED_VALUE"""),"T")</f>
        <v>T</v>
      </c>
      <c r="AA75" s="5" t="str">
        <f ca="1">IFERROR(__xludf.DUMMYFUNCTION("""COMPUTED_VALUE"""),"T")</f>
        <v>T</v>
      </c>
      <c r="AB75" s="5" t="str">
        <f ca="1">IFERROR(__xludf.DUMMYFUNCTION("""COMPUTED_VALUE"""),"T")</f>
        <v>T</v>
      </c>
      <c r="AC75" s="5" t="str">
        <f ca="1">IFERROR(__xludf.DUMMYFUNCTION("""COMPUTED_VALUE"""),"T")</f>
        <v>T</v>
      </c>
      <c r="AD75" s="5" t="str">
        <f ca="1">IFERROR(__xludf.DUMMYFUNCTION("""COMPUTED_VALUE"""),"E")</f>
        <v>E</v>
      </c>
      <c r="AE75" s="5" t="str">
        <f ca="1">IFERROR(__xludf.DUMMYFUNCTION("""COMPUTED_VALUE"""),"T")</f>
        <v>T</v>
      </c>
      <c r="AF75" s="5" t="str">
        <f ca="1">IFERROR(__xludf.DUMMYFUNCTION("""COMPUTED_VALUE"""),"T")</f>
        <v>T</v>
      </c>
      <c r="AG75" s="5" t="str">
        <f ca="1">IFERROR(__xludf.DUMMYFUNCTION("""COMPUTED_VALUE"""),"T")</f>
        <v>T</v>
      </c>
      <c r="AH75" s="5" t="str">
        <f ca="1">IFERROR(__xludf.DUMMYFUNCTION("""COMPUTED_VALUE"""),"T")</f>
        <v>T</v>
      </c>
      <c r="AI75" s="5" t="str">
        <f ca="1">IFERROR(__xludf.DUMMYFUNCTION("""COMPUTED_VALUE"""),"T")</f>
        <v>T</v>
      </c>
      <c r="AJ75" s="5" t="str">
        <f ca="1">IFERROR(__xludf.DUMMYFUNCTION("""COMPUTED_VALUE"""),"T")</f>
        <v>T</v>
      </c>
      <c r="AK75" s="5" t="str">
        <f ca="1">IFERROR(__xludf.DUMMYFUNCTION("""COMPUTED_VALUE"""),"T")</f>
        <v>T</v>
      </c>
      <c r="AL75" s="5" t="str">
        <f ca="1">IFERROR(__xludf.DUMMYFUNCTION("""COMPUTED_VALUE"""),"T")</f>
        <v>T</v>
      </c>
      <c r="AM75" s="5" t="str">
        <f ca="1">IFERROR(__xludf.DUMMYFUNCTION("""COMPUTED_VALUE"""),"T")</f>
        <v>T</v>
      </c>
      <c r="AN75" s="5" t="str">
        <f ca="1">IFERROR(__xludf.DUMMYFUNCTION("""COMPUTED_VALUE"""),"T")</f>
        <v>T</v>
      </c>
      <c r="AO75" s="5" t="str">
        <f ca="1">IFERROR(__xludf.DUMMYFUNCTION("""COMPUTED_VALUE"""),"T")</f>
        <v>T</v>
      </c>
      <c r="AP75" s="5" t="str">
        <f ca="1">IFERROR(__xludf.DUMMYFUNCTION("""COMPUTED_VALUE"""),"T")</f>
        <v>T</v>
      </c>
      <c r="AQ75" s="5" t="str">
        <f ca="1">IFERROR(__xludf.DUMMYFUNCTION("""COMPUTED_VALUE"""),"T")</f>
        <v>T</v>
      </c>
      <c r="AR75" s="5" t="str">
        <f ca="1">IFERROR(__xludf.DUMMYFUNCTION("""COMPUTED_VALUE"""),"T")</f>
        <v>T</v>
      </c>
      <c r="AS75" s="5" t="str">
        <f ca="1">IFERROR(__xludf.DUMMYFUNCTION("""COMPUTED_VALUE"""),"T")</f>
        <v>T</v>
      </c>
      <c r="AT75" s="5" t="str">
        <f ca="1">IFERROR(__xludf.DUMMYFUNCTION("""COMPUTED_VALUE"""),"T")</f>
        <v>T</v>
      </c>
      <c r="AU75" s="5" t="str">
        <f ca="1">IFERROR(__xludf.DUMMYFUNCTION("""COMPUTED_VALUE"""),"T")</f>
        <v>T</v>
      </c>
      <c r="AV75" s="5" t="str">
        <f ca="1">IFERROR(__xludf.DUMMYFUNCTION("""COMPUTED_VALUE"""),"T")</f>
        <v>T</v>
      </c>
      <c r="AW75" s="5" t="str">
        <f ca="1">IFERROR(__xludf.DUMMYFUNCTION("""COMPUTED_VALUE"""),"T")</f>
        <v>T</v>
      </c>
      <c r="AX75" s="5" t="str">
        <f ca="1">IFERROR(__xludf.DUMMYFUNCTION("""COMPUTED_VALUE"""),"T")</f>
        <v>T</v>
      </c>
      <c r="AY75" s="5" t="str">
        <f ca="1">IFERROR(__xludf.DUMMYFUNCTION("""COMPUTED_VALUE"""),"T")</f>
        <v>T</v>
      </c>
      <c r="AZ75" s="5" t="str">
        <f ca="1">IFERROR(__xludf.DUMMYFUNCTION("""COMPUTED_VALUE"""),"T")</f>
        <v>T</v>
      </c>
      <c r="BA75" s="5" t="str">
        <f ca="1">IFERROR(__xludf.DUMMYFUNCTION("""COMPUTED_VALUE"""),"T")</f>
        <v>T</v>
      </c>
      <c r="BB75" s="5" t="str">
        <f ca="1">IFERROR(__xludf.DUMMYFUNCTION("""COMPUTED_VALUE"""),"T")</f>
        <v>T</v>
      </c>
      <c r="BC75" s="5" t="str">
        <f ca="1">IFERROR(__xludf.DUMMYFUNCTION("""COMPUTED_VALUE"""),"T")</f>
        <v>T</v>
      </c>
      <c r="BD75" s="5" t="str">
        <f ca="1">IFERROR(__xludf.DUMMYFUNCTION("""COMPUTED_VALUE"""),"T")</f>
        <v>T</v>
      </c>
      <c r="BE75" s="5" t="str">
        <f ca="1">IFERROR(__xludf.DUMMYFUNCTION("""COMPUTED_VALUE"""),"T")</f>
        <v>T</v>
      </c>
      <c r="BF75" s="5" t="str">
        <f ca="1">IFERROR(__xludf.DUMMYFUNCTION("""COMPUTED_VALUE"""),"T")</f>
        <v>T</v>
      </c>
      <c r="BG75" s="5" t="str">
        <f ca="1">IFERROR(__xludf.DUMMYFUNCTION("""COMPUTED_VALUE"""),"T")</f>
        <v>T</v>
      </c>
      <c r="BH75" s="5" t="str">
        <f ca="1">IFERROR(__xludf.DUMMYFUNCTION("""COMPUTED_VALUE"""),"T")</f>
        <v>T</v>
      </c>
      <c r="BI75" s="5" t="str">
        <f ca="1">IFERROR(__xludf.DUMMYFUNCTION("""COMPUTED_VALUE"""),"T")</f>
        <v>T</v>
      </c>
      <c r="BJ75" s="5" t="str">
        <f ca="1">IFERROR(__xludf.DUMMYFUNCTION("""COMPUTED_VALUE"""),"T")</f>
        <v>T</v>
      </c>
      <c r="BK75" s="5" t="str">
        <f ca="1">IFERROR(__xludf.DUMMYFUNCTION("""COMPUTED_VALUE"""),"T")</f>
        <v>T</v>
      </c>
      <c r="BL75" s="5" t="str">
        <f ca="1">IFERROR(__xludf.DUMMYFUNCTION("""COMPUTED_VALUE"""),"T")</f>
        <v>T</v>
      </c>
      <c r="BM75" s="5" t="str">
        <f ca="1">IFERROR(__xludf.DUMMYFUNCTION("""COMPUTED_VALUE"""),"T")</f>
        <v>T</v>
      </c>
      <c r="BN75" s="5" t="str">
        <f ca="1">IFERROR(__xludf.DUMMYFUNCTION("""COMPUTED_VALUE"""),"T")</f>
        <v>T</v>
      </c>
      <c r="BO75" s="5" t="str">
        <f ca="1">IFERROR(__xludf.DUMMYFUNCTION("""COMPUTED_VALUE"""),"T")</f>
        <v>T</v>
      </c>
      <c r="BP75" s="5" t="str">
        <f ca="1">IFERROR(__xludf.DUMMYFUNCTION("""COMPUTED_VALUE"""),"T")</f>
        <v>T</v>
      </c>
      <c r="BQ75" s="5" t="str">
        <f ca="1">IFERROR(__xludf.DUMMYFUNCTION("""COMPUTED_VALUE"""),"T")</f>
        <v>T</v>
      </c>
      <c r="BR75" s="5" t="str">
        <f ca="1">IFERROR(__xludf.DUMMYFUNCTION("""COMPUTED_VALUE"""),"T")</f>
        <v>T</v>
      </c>
      <c r="BS75" s="5" t="str">
        <f ca="1">IFERROR(__xludf.DUMMYFUNCTION("""COMPUTED_VALUE"""),"T")</f>
        <v>T</v>
      </c>
      <c r="BT75" s="5" t="str">
        <f ca="1">IFERROR(__xludf.DUMMYFUNCTION("""COMPUTED_VALUE"""),"E")</f>
        <v>E</v>
      </c>
      <c r="BU75" s="5" t="str">
        <f ca="1">IFERROR(__xludf.DUMMYFUNCTION("""COMPUTED_VALUE"""),"T")</f>
        <v>T</v>
      </c>
      <c r="BV75" s="5" t="str">
        <f ca="1">IFERROR(__xludf.DUMMYFUNCTION("""COMPUTED_VALUE"""),"T")</f>
        <v>T</v>
      </c>
      <c r="BW75" s="5" t="str">
        <f ca="1">IFERROR(__xludf.DUMMYFUNCTION("""COMPUTED_VALUE"""),"T")</f>
        <v>T</v>
      </c>
      <c r="BX75" s="5" t="str">
        <f ca="1">IFERROR(__xludf.DUMMYFUNCTION("""COMPUTED_VALUE"""),"T")</f>
        <v>T</v>
      </c>
      <c r="BY75" s="5" t="str">
        <f ca="1">IFERROR(__xludf.DUMMYFUNCTION("""COMPUTED_VALUE"""),"T")</f>
        <v>T</v>
      </c>
      <c r="BZ75" s="5" t="str">
        <f ca="1">IFERROR(__xludf.DUMMYFUNCTION("""COMPUTED_VALUE"""),"T")</f>
        <v>T</v>
      </c>
      <c r="CA75" s="5" t="str">
        <f ca="1">IFERROR(__xludf.DUMMYFUNCTION("""COMPUTED_VALUE"""),"T")</f>
        <v>T</v>
      </c>
      <c r="CB75" s="5" t="str">
        <f ca="1">IFERROR(__xludf.DUMMYFUNCTION("""COMPUTED_VALUE"""),"T")</f>
        <v>T</v>
      </c>
      <c r="CC75" s="5" t="str">
        <f ca="1">IFERROR(__xludf.DUMMYFUNCTION("""COMPUTED_VALUE"""),"T")</f>
        <v>T</v>
      </c>
      <c r="CD75" s="5" t="str">
        <f ca="1">IFERROR(__xludf.DUMMYFUNCTION("""COMPUTED_VALUE"""),"T")</f>
        <v>T</v>
      </c>
      <c r="CE75" s="5" t="str">
        <f ca="1">IFERROR(__xludf.DUMMYFUNCTION("""COMPUTED_VALUE"""),"T")</f>
        <v>T</v>
      </c>
      <c r="CF75" s="5" t="str">
        <f ca="1">IFERROR(__xludf.DUMMYFUNCTION("""COMPUTED_VALUE"""),"T")</f>
        <v>T</v>
      </c>
      <c r="CG75" s="5" t="str">
        <f ca="1">IFERROR(__xludf.DUMMYFUNCTION("""COMPUTED_VALUE"""),"T")</f>
        <v>T</v>
      </c>
      <c r="CH75" s="5" t="str">
        <f ca="1">IFERROR(__xludf.DUMMYFUNCTION("""COMPUTED_VALUE"""),"T")</f>
        <v>T</v>
      </c>
      <c r="CI75" s="5" t="str">
        <f ca="1">IFERROR(__xludf.DUMMYFUNCTION("""COMPUTED_VALUE"""),"T")</f>
        <v>T</v>
      </c>
      <c r="CJ75" s="5" t="str">
        <f ca="1">IFERROR(__xludf.DUMMYFUNCTION("""COMPUTED_VALUE"""),"T")</f>
        <v>T</v>
      </c>
      <c r="CK75" s="5" t="str">
        <f ca="1">IFERROR(__xludf.DUMMYFUNCTION("""COMPUTED_VALUE"""),"T")</f>
        <v>T</v>
      </c>
      <c r="CL75" s="5" t="str">
        <f ca="1">IFERROR(__xludf.DUMMYFUNCTION("""COMPUTED_VALUE"""),"T")</f>
        <v>T</v>
      </c>
      <c r="CM75" s="5" t="str">
        <f ca="1">IFERROR(__xludf.DUMMYFUNCTION("""COMPUTED_VALUE"""),"T")</f>
        <v>T</v>
      </c>
      <c r="CN75" s="5" t="str">
        <f ca="1">IFERROR(__xludf.DUMMYFUNCTION("""COMPUTED_VALUE"""),"T")</f>
        <v>T</v>
      </c>
      <c r="CO75" s="5" t="str">
        <f ca="1">IFERROR(__xludf.DUMMYFUNCTION("""COMPUTED_VALUE"""),"T")</f>
        <v>T</v>
      </c>
      <c r="CP75" s="5" t="str">
        <f ca="1">IFERROR(__xludf.DUMMYFUNCTION("""COMPUTED_VALUE"""),"T")</f>
        <v>T</v>
      </c>
      <c r="CQ75" s="5" t="str">
        <f ca="1">IFERROR(__xludf.DUMMYFUNCTION("""COMPUTED_VALUE"""),"T")</f>
        <v>T</v>
      </c>
      <c r="CR75" s="5" t="str">
        <f ca="1">IFERROR(__xludf.DUMMYFUNCTION("""COMPUTED_VALUE"""),"T")</f>
        <v>T</v>
      </c>
      <c r="CS75" s="5" t="str">
        <f ca="1">IFERROR(__xludf.DUMMYFUNCTION("""COMPUTED_VALUE"""),"T")</f>
        <v>T</v>
      </c>
      <c r="CT75" s="5" t="str">
        <f ca="1">IFERROR(__xludf.DUMMYFUNCTION("""COMPUTED_VALUE"""),"T")</f>
        <v>T</v>
      </c>
      <c r="CU75" s="5" t="str">
        <f ca="1">IFERROR(__xludf.DUMMYFUNCTION("""COMPUTED_VALUE"""),"T")</f>
        <v>T</v>
      </c>
      <c r="CV75" s="5" t="str">
        <f ca="1">IFERROR(__xludf.DUMMYFUNCTION("""COMPUTED_VALUE"""),"T")</f>
        <v>T</v>
      </c>
      <c r="CW75" s="5" t="str">
        <f ca="1">IFERROR(__xludf.DUMMYFUNCTION("""COMPUTED_VALUE"""),"T")</f>
        <v>T</v>
      </c>
      <c r="CX75" s="5" t="str">
        <f ca="1">IFERROR(__xludf.DUMMYFUNCTION("""COMPUTED_VALUE"""),"T")</f>
        <v>T</v>
      </c>
      <c r="CY75" s="5" t="str">
        <f ca="1">IFERROR(__xludf.DUMMYFUNCTION("""COMPUTED_VALUE"""),"T")</f>
        <v>T</v>
      </c>
      <c r="CZ75" s="5" t="str">
        <f ca="1">IFERROR(__xludf.DUMMYFUNCTION("""COMPUTED_VALUE"""),"T")</f>
        <v>T</v>
      </c>
      <c r="DA75" s="5" t="str">
        <f ca="1">IFERROR(__xludf.DUMMYFUNCTION("""COMPUTED_VALUE"""),"T")</f>
        <v>T</v>
      </c>
      <c r="DB75" s="5" t="str">
        <f ca="1">IFERROR(__xludf.DUMMYFUNCTION("""COMPUTED_VALUE"""),"T")</f>
        <v>T</v>
      </c>
      <c r="DC75" s="5" t="str">
        <f ca="1">IFERROR(__xludf.DUMMYFUNCTION("""COMPUTED_VALUE"""),"T")</f>
        <v>T</v>
      </c>
      <c r="DD75" s="5" t="str">
        <f ca="1">IFERROR(__xludf.DUMMYFUNCTION("""COMPUTED_VALUE"""),"T")</f>
        <v>T</v>
      </c>
      <c r="DE75" s="5" t="str">
        <f ca="1">IFERROR(__xludf.DUMMYFUNCTION("""COMPUTED_VALUE"""),"T")</f>
        <v>T</v>
      </c>
      <c r="DF75" s="5"/>
      <c r="DG75" s="5"/>
      <c r="DH75" s="5"/>
      <c r="DI75" s="5"/>
      <c r="DJ75" s="5"/>
      <c r="DK75" s="5"/>
      <c r="DL75" s="5"/>
      <c r="DM75" s="5"/>
      <c r="DN75" s="5"/>
      <c r="DO75" s="5"/>
    </row>
    <row r="76" spans="1:119" ht="14">
      <c r="A76" s="3">
        <f t="shared" ca="1" si="0"/>
        <v>45</v>
      </c>
      <c r="B76" s="3" t="str">
        <f ca="1">IFERROR(__xludf.DUMMYFUNCTION("""COMPUTED_VALUE"""),"us-TN")</f>
        <v>us-TN</v>
      </c>
      <c r="C76" s="3" t="str">
        <f ca="1">IFERROR(__xludf.DUMMYFUNCTION("""COMPUTED_VALUE"""),"Tennessee")</f>
        <v>Tennessee</v>
      </c>
      <c r="D76" s="5" t="str">
        <f ca="1">IFERROR(__xludf.DUMMYFUNCTION("""COMPUTED_VALUE"""),"T")</f>
        <v>T</v>
      </c>
      <c r="E76" s="5" t="str">
        <f ca="1">IFERROR(__xludf.DUMMYFUNCTION("""COMPUTED_VALUE"""),"T")</f>
        <v>T</v>
      </c>
      <c r="F76" s="5" t="str">
        <f ca="1">IFERROR(__xludf.DUMMYFUNCTION("""COMPUTED_VALUE"""),"E")</f>
        <v>E</v>
      </c>
      <c r="G76" s="5" t="str">
        <f ca="1">IFERROR(__xludf.DUMMYFUNCTION("""COMPUTED_VALUE"""),"E")</f>
        <v>E</v>
      </c>
      <c r="H76" s="5" t="str">
        <f ca="1">IFERROR(__xludf.DUMMYFUNCTION("""COMPUTED_VALUE"""),"T")</f>
        <v>T</v>
      </c>
      <c r="I76" s="5" t="str">
        <f ca="1">IFERROR(__xludf.DUMMYFUNCTION("""COMPUTED_VALUE"""),"T")</f>
        <v>T</v>
      </c>
      <c r="J76" s="5" t="str">
        <f ca="1">IFERROR(__xludf.DUMMYFUNCTION("""COMPUTED_VALUE"""),"T")</f>
        <v>T</v>
      </c>
      <c r="K76" s="5" t="str">
        <f ca="1">IFERROR(__xludf.DUMMYFUNCTION("""COMPUTED_VALUE"""),"T")</f>
        <v>T</v>
      </c>
      <c r="L76" s="5" t="str">
        <f ca="1">IFERROR(__xludf.DUMMYFUNCTION("""COMPUTED_VALUE"""),"T")</f>
        <v>T</v>
      </c>
      <c r="M76" s="5" t="str">
        <f ca="1">IFERROR(__xludf.DUMMYFUNCTION("""COMPUTED_VALUE"""),"E")</f>
        <v>E</v>
      </c>
      <c r="N76" s="5" t="str">
        <f ca="1">IFERROR(__xludf.DUMMYFUNCTION("""COMPUTED_VALUE"""),"T")</f>
        <v>T</v>
      </c>
      <c r="O76" s="5" t="str">
        <f ca="1">IFERROR(__xludf.DUMMYFUNCTION("""COMPUTED_VALUE"""),"T")</f>
        <v>T</v>
      </c>
      <c r="P76" s="5" t="str">
        <f ca="1">IFERROR(__xludf.DUMMYFUNCTION("""COMPUTED_VALUE"""),"T")</f>
        <v>T</v>
      </c>
      <c r="Q76" s="5" t="str">
        <f ca="1">IFERROR(__xludf.DUMMYFUNCTION("""COMPUTED_VALUE"""),"T")</f>
        <v>T</v>
      </c>
      <c r="R76" s="5" t="str">
        <f ca="1">IFERROR(__xludf.DUMMYFUNCTION("""COMPUTED_VALUE"""),"E")</f>
        <v>E</v>
      </c>
      <c r="S76" s="5" t="str">
        <f ca="1">IFERROR(__xludf.DUMMYFUNCTION("""COMPUTED_VALUE"""),"E")</f>
        <v>E</v>
      </c>
      <c r="T76" s="5" t="str">
        <f ca="1">IFERROR(__xludf.DUMMYFUNCTION("""COMPUTED_VALUE"""),"E")</f>
        <v>E</v>
      </c>
      <c r="U76" s="5" t="str">
        <f ca="1">IFERROR(__xludf.DUMMYFUNCTION("""COMPUTED_VALUE"""),"E")</f>
        <v>E</v>
      </c>
      <c r="V76" s="5" t="str">
        <f ca="1">IFERROR(__xludf.DUMMYFUNCTION("""COMPUTED_VALUE"""),"E")</f>
        <v>E</v>
      </c>
      <c r="W76" s="5" t="str">
        <f ca="1">IFERROR(__xludf.DUMMYFUNCTION("""COMPUTED_VALUE"""),"E")</f>
        <v>E</v>
      </c>
      <c r="X76" s="5" t="str">
        <f ca="1">IFERROR(__xludf.DUMMYFUNCTION("""COMPUTED_VALUE"""),"E")</f>
        <v>E</v>
      </c>
      <c r="Y76" s="5" t="str">
        <f ca="1">IFERROR(__xludf.DUMMYFUNCTION("""COMPUTED_VALUE"""),"E")</f>
        <v>E</v>
      </c>
      <c r="Z76" s="5" t="str">
        <f ca="1">IFERROR(__xludf.DUMMYFUNCTION("""COMPUTED_VALUE"""),"E")</f>
        <v>E</v>
      </c>
      <c r="AA76" s="5" t="str">
        <f ca="1">IFERROR(__xludf.DUMMYFUNCTION("""COMPUTED_VALUE"""),"E")</f>
        <v>E</v>
      </c>
      <c r="AB76" s="5" t="str">
        <f ca="1">IFERROR(__xludf.DUMMYFUNCTION("""COMPUTED_VALUE"""),"T")</f>
        <v>T</v>
      </c>
      <c r="AC76" s="5" t="str">
        <f ca="1">IFERROR(__xludf.DUMMYFUNCTION("""COMPUTED_VALUE"""),"T")</f>
        <v>T</v>
      </c>
      <c r="AD76" s="5" t="str">
        <f ca="1">IFERROR(__xludf.DUMMYFUNCTION("""COMPUTED_VALUE"""),"E")</f>
        <v>E</v>
      </c>
      <c r="AE76" s="5" t="str">
        <f ca="1">IFERROR(__xludf.DUMMYFUNCTION("""COMPUTED_VALUE"""),"T")</f>
        <v>T</v>
      </c>
      <c r="AF76" s="5" t="str">
        <f ca="1">IFERROR(__xludf.DUMMYFUNCTION("""COMPUTED_VALUE"""),"T")</f>
        <v>T</v>
      </c>
      <c r="AG76" s="5" t="str">
        <f ca="1">IFERROR(__xludf.DUMMYFUNCTION("""COMPUTED_VALUE"""),"T")</f>
        <v>T</v>
      </c>
      <c r="AH76" s="5" t="str">
        <f ca="1">IFERROR(__xludf.DUMMYFUNCTION("""COMPUTED_VALUE"""),"T")</f>
        <v>T</v>
      </c>
      <c r="AI76" s="5" t="str">
        <f ca="1">IFERROR(__xludf.DUMMYFUNCTION("""COMPUTED_VALUE"""),"T")</f>
        <v>T</v>
      </c>
      <c r="AJ76" s="5" t="str">
        <f ca="1">IFERROR(__xludf.DUMMYFUNCTION("""COMPUTED_VALUE"""),"T")</f>
        <v>T</v>
      </c>
      <c r="AK76" s="5" t="str">
        <f ca="1">IFERROR(__xludf.DUMMYFUNCTION("""COMPUTED_VALUE"""),"T")</f>
        <v>T</v>
      </c>
      <c r="AL76" s="5" t="str">
        <f ca="1">IFERROR(__xludf.DUMMYFUNCTION("""COMPUTED_VALUE"""),"T")</f>
        <v>T</v>
      </c>
      <c r="AM76" s="5" t="str">
        <f ca="1">IFERROR(__xludf.DUMMYFUNCTION("""COMPUTED_VALUE"""),"T")</f>
        <v>T</v>
      </c>
      <c r="AN76" s="5" t="str">
        <f ca="1">IFERROR(__xludf.DUMMYFUNCTION("""COMPUTED_VALUE"""),"T")</f>
        <v>T</v>
      </c>
      <c r="AO76" s="5" t="str">
        <f ca="1">IFERROR(__xludf.DUMMYFUNCTION("""COMPUTED_VALUE"""),"E")</f>
        <v>E</v>
      </c>
      <c r="AP76" s="5" t="str">
        <f ca="1">IFERROR(__xludf.DUMMYFUNCTION("""COMPUTED_VALUE"""),"E")</f>
        <v>E</v>
      </c>
      <c r="AQ76" s="5" t="str">
        <f ca="1">IFERROR(__xludf.DUMMYFUNCTION("""COMPUTED_VALUE"""),"T")</f>
        <v>T</v>
      </c>
      <c r="AR76" s="5" t="str">
        <f ca="1">IFERROR(__xludf.DUMMYFUNCTION("""COMPUTED_VALUE"""),"T")</f>
        <v>T</v>
      </c>
      <c r="AS76" s="5" t="str">
        <f ca="1">IFERROR(__xludf.DUMMYFUNCTION("""COMPUTED_VALUE"""),"T")</f>
        <v>T</v>
      </c>
      <c r="AT76" s="5" t="str">
        <f ca="1">IFERROR(__xludf.DUMMYFUNCTION("""COMPUTED_VALUE"""),"T")</f>
        <v>T</v>
      </c>
      <c r="AU76" s="5" t="str">
        <f ca="1">IFERROR(__xludf.DUMMYFUNCTION("""COMPUTED_VALUE"""),"T")</f>
        <v>T</v>
      </c>
      <c r="AV76" s="5" t="str">
        <f ca="1">IFERROR(__xludf.DUMMYFUNCTION("""COMPUTED_VALUE"""),"T")</f>
        <v>T</v>
      </c>
      <c r="AW76" s="5" t="str">
        <f ca="1">IFERROR(__xludf.DUMMYFUNCTION("""COMPUTED_VALUE"""),"T")</f>
        <v>T</v>
      </c>
      <c r="AX76" s="5" t="str">
        <f ca="1">IFERROR(__xludf.DUMMYFUNCTION("""COMPUTED_VALUE"""),"T")</f>
        <v>T</v>
      </c>
      <c r="AY76" s="5" t="str">
        <f ca="1">IFERROR(__xludf.DUMMYFUNCTION("""COMPUTED_VALUE"""),"T")</f>
        <v>T</v>
      </c>
      <c r="AZ76" s="5" t="str">
        <f ca="1">IFERROR(__xludf.DUMMYFUNCTION("""COMPUTED_VALUE"""),"T")</f>
        <v>T</v>
      </c>
      <c r="BA76" s="5" t="str">
        <f ca="1">IFERROR(__xludf.DUMMYFUNCTION("""COMPUTED_VALUE"""),"T")</f>
        <v>T</v>
      </c>
      <c r="BB76" s="5" t="str">
        <f ca="1">IFERROR(__xludf.DUMMYFUNCTION("""COMPUTED_VALUE"""),"T")</f>
        <v>T</v>
      </c>
      <c r="BC76" s="5" t="str">
        <f ca="1">IFERROR(__xludf.DUMMYFUNCTION("""COMPUTED_VALUE"""),"T")</f>
        <v>T</v>
      </c>
      <c r="BD76" s="5" t="str">
        <f ca="1">IFERROR(__xludf.DUMMYFUNCTION("""COMPUTED_VALUE"""),"T")</f>
        <v>T</v>
      </c>
      <c r="BE76" s="5" t="str">
        <f ca="1">IFERROR(__xludf.DUMMYFUNCTION("""COMPUTED_VALUE"""),"E")</f>
        <v>E</v>
      </c>
      <c r="BF76" s="5" t="str">
        <f ca="1">IFERROR(__xludf.DUMMYFUNCTION("""COMPUTED_VALUE"""),"E")</f>
        <v>E</v>
      </c>
      <c r="BG76" s="5" t="str">
        <f ca="1">IFERROR(__xludf.DUMMYFUNCTION("""COMPUTED_VALUE"""),"E")</f>
        <v>E</v>
      </c>
      <c r="BH76" s="5" t="str">
        <f ca="1">IFERROR(__xludf.DUMMYFUNCTION("""COMPUTED_VALUE"""),"E")</f>
        <v>E</v>
      </c>
      <c r="BI76" s="5" t="str">
        <f ca="1">IFERROR(__xludf.DUMMYFUNCTION("""COMPUTED_VALUE"""),"E")</f>
        <v>E</v>
      </c>
      <c r="BJ76" s="5" t="str">
        <f ca="1">IFERROR(__xludf.DUMMYFUNCTION("""COMPUTED_VALUE"""),"E")</f>
        <v>E</v>
      </c>
      <c r="BK76" s="5" t="str">
        <f ca="1">IFERROR(__xludf.DUMMYFUNCTION("""COMPUTED_VALUE"""),"E")</f>
        <v>E</v>
      </c>
      <c r="BL76" s="5" t="str">
        <f ca="1">IFERROR(__xludf.DUMMYFUNCTION("""COMPUTED_VALUE"""),"E")</f>
        <v>E</v>
      </c>
      <c r="BM76" s="5" t="str">
        <f ca="1">IFERROR(__xludf.DUMMYFUNCTION("""COMPUTED_VALUE"""),"E")</f>
        <v>E</v>
      </c>
      <c r="BN76" s="5" t="str">
        <f ca="1">IFERROR(__xludf.DUMMYFUNCTION("""COMPUTED_VALUE"""),"T")</f>
        <v>T</v>
      </c>
      <c r="BO76" s="5" t="str">
        <f ca="1">IFERROR(__xludf.DUMMYFUNCTION("""COMPUTED_VALUE"""),"T")</f>
        <v>T</v>
      </c>
      <c r="BP76" s="5" t="str">
        <f ca="1">IFERROR(__xludf.DUMMYFUNCTION("""COMPUTED_VALUE"""),"T")</f>
        <v>T</v>
      </c>
      <c r="BQ76" s="5" t="str">
        <f ca="1">IFERROR(__xludf.DUMMYFUNCTION("""COMPUTED_VALUE"""),"T")</f>
        <v>T</v>
      </c>
      <c r="BR76" s="5" t="str">
        <f ca="1">IFERROR(__xludf.DUMMYFUNCTION("""COMPUTED_VALUE"""),"T")</f>
        <v>T</v>
      </c>
      <c r="BS76" s="5" t="str">
        <f ca="1">IFERROR(__xludf.DUMMYFUNCTION("""COMPUTED_VALUE"""),"T")</f>
        <v>T</v>
      </c>
      <c r="BT76" s="5" t="str">
        <f ca="1">IFERROR(__xludf.DUMMYFUNCTION("""COMPUTED_VALUE"""),"E")</f>
        <v>E</v>
      </c>
      <c r="BU76" s="5" t="str">
        <f ca="1">IFERROR(__xludf.DUMMYFUNCTION("""COMPUTED_VALUE"""),"T")</f>
        <v>T</v>
      </c>
      <c r="BV76" s="5" t="str">
        <f ca="1">IFERROR(__xludf.DUMMYFUNCTION("""COMPUTED_VALUE"""),"T")</f>
        <v>T</v>
      </c>
      <c r="BW76" s="5" t="str">
        <f ca="1">IFERROR(__xludf.DUMMYFUNCTION("""COMPUTED_VALUE"""),"T")</f>
        <v>T</v>
      </c>
      <c r="BX76" s="5" t="str">
        <f ca="1">IFERROR(__xludf.DUMMYFUNCTION("""COMPUTED_VALUE"""),"T")</f>
        <v>T</v>
      </c>
      <c r="BY76" s="5" t="str">
        <f ca="1">IFERROR(__xludf.DUMMYFUNCTION("""COMPUTED_VALUE"""),"T")</f>
        <v>T</v>
      </c>
      <c r="BZ76" s="5" t="str">
        <f ca="1">IFERROR(__xludf.DUMMYFUNCTION("""COMPUTED_VALUE"""),"T")</f>
        <v>T</v>
      </c>
      <c r="CA76" s="5" t="str">
        <f ca="1">IFERROR(__xludf.DUMMYFUNCTION("""COMPUTED_VALUE"""),"T")</f>
        <v>T</v>
      </c>
      <c r="CB76" s="5" t="str">
        <f ca="1">IFERROR(__xludf.DUMMYFUNCTION("""COMPUTED_VALUE"""),"T")</f>
        <v>T</v>
      </c>
      <c r="CC76" s="5" t="str">
        <f ca="1">IFERROR(__xludf.DUMMYFUNCTION("""COMPUTED_VALUE"""),"T")</f>
        <v>T</v>
      </c>
      <c r="CD76" s="5" t="str">
        <f ca="1">IFERROR(__xludf.DUMMYFUNCTION("""COMPUTED_VALUE"""),"T")</f>
        <v>T</v>
      </c>
      <c r="CE76" s="5" t="str">
        <f ca="1">IFERROR(__xludf.DUMMYFUNCTION("""COMPUTED_VALUE"""),"T")</f>
        <v>T</v>
      </c>
      <c r="CF76" s="5" t="str">
        <f ca="1">IFERROR(__xludf.DUMMYFUNCTION("""COMPUTED_VALUE"""),"T")</f>
        <v>T</v>
      </c>
      <c r="CG76" s="5" t="str">
        <f ca="1">IFERROR(__xludf.DUMMYFUNCTION("""COMPUTED_VALUE"""),"T")</f>
        <v>T</v>
      </c>
      <c r="CH76" s="5" t="str">
        <f ca="1">IFERROR(__xludf.DUMMYFUNCTION("""COMPUTED_VALUE"""),"T")</f>
        <v>T</v>
      </c>
      <c r="CI76" s="5" t="str">
        <f ca="1">IFERROR(__xludf.DUMMYFUNCTION("""COMPUTED_VALUE"""),"T")</f>
        <v>T</v>
      </c>
      <c r="CJ76" s="5" t="str">
        <f ca="1">IFERROR(__xludf.DUMMYFUNCTION("""COMPUTED_VALUE"""),"T")</f>
        <v>T</v>
      </c>
      <c r="CK76" s="5" t="str">
        <f ca="1">IFERROR(__xludf.DUMMYFUNCTION("""COMPUTED_VALUE"""),"T")</f>
        <v>T</v>
      </c>
      <c r="CL76" s="5" t="str">
        <f ca="1">IFERROR(__xludf.DUMMYFUNCTION("""COMPUTED_VALUE"""),"T")</f>
        <v>T</v>
      </c>
      <c r="CM76" s="5" t="str">
        <f ca="1">IFERROR(__xludf.DUMMYFUNCTION("""COMPUTED_VALUE"""),"T")</f>
        <v>T</v>
      </c>
      <c r="CN76" s="5" t="str">
        <f ca="1">IFERROR(__xludf.DUMMYFUNCTION("""COMPUTED_VALUE"""),"T")</f>
        <v>T</v>
      </c>
      <c r="CO76" s="5" t="str">
        <f ca="1">IFERROR(__xludf.DUMMYFUNCTION("""COMPUTED_VALUE"""),"T")</f>
        <v>T</v>
      </c>
      <c r="CP76" s="5" t="str">
        <f ca="1">IFERROR(__xludf.DUMMYFUNCTION("""COMPUTED_VALUE"""),"T")</f>
        <v>T</v>
      </c>
      <c r="CQ76" s="5" t="str">
        <f ca="1">IFERROR(__xludf.DUMMYFUNCTION("""COMPUTED_VALUE"""),"T")</f>
        <v>T</v>
      </c>
      <c r="CR76" s="5" t="str">
        <f ca="1">IFERROR(__xludf.DUMMYFUNCTION("""COMPUTED_VALUE"""),"E")</f>
        <v>E</v>
      </c>
      <c r="CS76" s="5" t="str">
        <f ca="1">IFERROR(__xludf.DUMMYFUNCTION("""COMPUTED_VALUE"""),"E")</f>
        <v>E</v>
      </c>
      <c r="CT76" s="5" t="str">
        <f ca="1">IFERROR(__xludf.DUMMYFUNCTION("""COMPUTED_VALUE"""),"T")</f>
        <v>T</v>
      </c>
      <c r="CU76" s="5" t="str">
        <f ca="1">IFERROR(__xludf.DUMMYFUNCTION("""COMPUTED_VALUE"""),"T")</f>
        <v>T</v>
      </c>
      <c r="CV76" s="5" t="str">
        <f ca="1">IFERROR(__xludf.DUMMYFUNCTION("""COMPUTED_VALUE"""),"E")</f>
        <v>E</v>
      </c>
      <c r="CW76" s="5" t="str">
        <f ca="1">IFERROR(__xludf.DUMMYFUNCTION("""COMPUTED_VALUE"""),"E")</f>
        <v>E</v>
      </c>
      <c r="CX76" s="5" t="str">
        <f ca="1">IFERROR(__xludf.DUMMYFUNCTION("""COMPUTED_VALUE"""),"E")</f>
        <v>E</v>
      </c>
      <c r="CY76" s="5" t="str">
        <f ca="1">IFERROR(__xludf.DUMMYFUNCTION("""COMPUTED_VALUE"""),"E")</f>
        <v>E</v>
      </c>
      <c r="CZ76" s="5" t="str">
        <f ca="1">IFERROR(__xludf.DUMMYFUNCTION("""COMPUTED_VALUE"""),"T")</f>
        <v>T</v>
      </c>
      <c r="DA76" s="5" t="str">
        <f ca="1">IFERROR(__xludf.DUMMYFUNCTION("""COMPUTED_VALUE"""),"T")</f>
        <v>T</v>
      </c>
      <c r="DB76" s="5" t="str">
        <f ca="1">IFERROR(__xludf.DUMMYFUNCTION("""COMPUTED_VALUE"""),"T")</f>
        <v>T</v>
      </c>
      <c r="DC76" s="5" t="str">
        <f ca="1">IFERROR(__xludf.DUMMYFUNCTION("""COMPUTED_VALUE"""),"T")</f>
        <v>T</v>
      </c>
      <c r="DD76" s="5" t="str">
        <f ca="1">IFERROR(__xludf.DUMMYFUNCTION("""COMPUTED_VALUE"""),"T")</f>
        <v>T</v>
      </c>
      <c r="DE76" s="5" t="str">
        <f ca="1">IFERROR(__xludf.DUMMYFUNCTION("""COMPUTED_VALUE"""),"T")</f>
        <v>T</v>
      </c>
      <c r="DF76" s="5"/>
      <c r="DG76" s="5"/>
      <c r="DH76" s="5"/>
      <c r="DI76" s="5"/>
      <c r="DJ76" s="5"/>
      <c r="DK76" s="5"/>
      <c r="DL76" s="5"/>
      <c r="DM76" s="5"/>
      <c r="DN76" s="5"/>
      <c r="DO76" s="5"/>
    </row>
    <row r="77" spans="1:119" ht="14">
      <c r="A77" s="21">
        <f t="shared" ca="1" si="0"/>
        <v>46</v>
      </c>
      <c r="B77" s="21" t="str">
        <f ca="1">IFERROR(__xludf.DUMMYFUNCTION("""COMPUTED_VALUE"""),"us-TX")</f>
        <v>us-TX</v>
      </c>
      <c r="C77" s="21" t="str">
        <f ca="1">IFERROR(__xludf.DUMMYFUNCTION("""COMPUTED_VALUE"""),"Texas ✝️")</f>
        <v>Texas ✝️</v>
      </c>
      <c r="D77" s="22" t="str">
        <f ca="1">IFERROR(__xludf.DUMMYFUNCTION("""COMPUTED_VALUE"""),"T @ 80")</f>
        <v>T @ 80</v>
      </c>
      <c r="E77" s="22" t="str">
        <f ca="1">IFERROR(__xludf.DUMMYFUNCTION("""COMPUTED_VALUE"""),"T @ 80")</f>
        <v>T @ 80</v>
      </c>
      <c r="F77" s="22" t="str">
        <f ca="1">IFERROR(__xludf.DUMMYFUNCTION("""COMPUTED_VALUE"""),"T")</f>
        <v>T</v>
      </c>
      <c r="G77" s="22" t="str">
        <f ca="1">IFERROR(__xludf.DUMMYFUNCTION("""COMPUTED_VALUE"""),"T")</f>
        <v>T</v>
      </c>
      <c r="H77" s="22" t="str">
        <f ca="1">IFERROR(__xludf.DUMMYFUNCTION("""COMPUTED_VALUE"""),"T @ 80")</f>
        <v>T @ 80</v>
      </c>
      <c r="I77" s="22" t="str">
        <f ca="1">IFERROR(__xludf.DUMMYFUNCTION("""COMPUTED_VALUE"""),"T @ 80")</f>
        <v>T @ 80</v>
      </c>
      <c r="J77" s="22" t="str">
        <f ca="1">IFERROR(__xludf.DUMMYFUNCTION("""COMPUTED_VALUE"""),"T @ 80")</f>
        <v>T @ 80</v>
      </c>
      <c r="K77" s="22" t="str">
        <f ca="1">IFERROR(__xludf.DUMMYFUNCTION("""COMPUTED_VALUE"""),"T @ 80")</f>
        <v>T @ 80</v>
      </c>
      <c r="L77" s="22" t="str">
        <f ca="1">IFERROR(__xludf.DUMMYFUNCTION("""COMPUTED_VALUE"""),"T @ 80")</f>
        <v>T @ 80</v>
      </c>
      <c r="M77" s="22" t="str">
        <f ca="1">IFERROR(__xludf.DUMMYFUNCTION("""COMPUTED_VALUE"""),"T @ 80")</f>
        <v>T @ 80</v>
      </c>
      <c r="N77" s="22" t="str">
        <f ca="1">IFERROR(__xludf.DUMMYFUNCTION("""COMPUTED_VALUE"""),"T")</f>
        <v>T</v>
      </c>
      <c r="O77" s="22" t="str">
        <f ca="1">IFERROR(__xludf.DUMMYFUNCTION("""COMPUTED_VALUE"""),"T")</f>
        <v>T</v>
      </c>
      <c r="P77" s="22" t="str">
        <f ca="1">IFERROR(__xludf.DUMMYFUNCTION("""COMPUTED_VALUE"""),"T")</f>
        <v>T</v>
      </c>
      <c r="Q77" s="22" t="str">
        <f ca="1">IFERROR(__xludf.DUMMYFUNCTION("""COMPUTED_VALUE"""),"T")</f>
        <v>T</v>
      </c>
      <c r="R77" s="22" t="str">
        <f ca="1">IFERROR(__xludf.DUMMYFUNCTION("""COMPUTED_VALUE"""),"E")</f>
        <v>E</v>
      </c>
      <c r="S77" s="22" t="str">
        <f ca="1">IFERROR(__xludf.DUMMYFUNCTION("""COMPUTED_VALUE"""),"E")</f>
        <v>E</v>
      </c>
      <c r="T77" s="22" t="str">
        <f ca="1">IFERROR(__xludf.DUMMYFUNCTION("""COMPUTED_VALUE"""),"T @ 80")</f>
        <v>T @ 80</v>
      </c>
      <c r="U77" s="22" t="str">
        <f ca="1">IFERROR(__xludf.DUMMYFUNCTION("""COMPUTED_VALUE"""),"T @ 80")</f>
        <v>T @ 80</v>
      </c>
      <c r="V77" s="22" t="str">
        <f ca="1">IFERROR(__xludf.DUMMYFUNCTION("""COMPUTED_VALUE"""),"T @ 80")</f>
        <v>T @ 80</v>
      </c>
      <c r="W77" s="22" t="str">
        <f ca="1">IFERROR(__xludf.DUMMYFUNCTION("""COMPUTED_VALUE"""),"T @ 80")</f>
        <v>T @ 80</v>
      </c>
      <c r="X77" s="22" t="str">
        <f ca="1">IFERROR(__xludf.DUMMYFUNCTION("""COMPUTED_VALUE"""),"E")</f>
        <v>E</v>
      </c>
      <c r="Y77" s="22" t="str">
        <f ca="1">IFERROR(__xludf.DUMMYFUNCTION("""COMPUTED_VALUE"""),"E")</f>
        <v>E</v>
      </c>
      <c r="Z77" s="22" t="str">
        <f ca="1">IFERROR(__xludf.DUMMYFUNCTION("""COMPUTED_VALUE"""),"T @ 80")</f>
        <v>T @ 80</v>
      </c>
      <c r="AA77" s="22" t="str">
        <f ca="1">IFERROR(__xludf.DUMMYFUNCTION("""COMPUTED_VALUE"""),"T @ 80")</f>
        <v>T @ 80</v>
      </c>
      <c r="AB77" s="22" t="str">
        <f ca="1">IFERROR(__xludf.DUMMYFUNCTION("""COMPUTED_VALUE"""),"T")</f>
        <v>T</v>
      </c>
      <c r="AC77" s="22" t="str">
        <f ca="1">IFERROR(__xludf.DUMMYFUNCTION("""COMPUTED_VALUE"""),"T")</f>
        <v>T</v>
      </c>
      <c r="AD77" s="22" t="str">
        <f ca="1">IFERROR(__xludf.DUMMYFUNCTION("""COMPUTED_VALUE"""),"E")</f>
        <v>E</v>
      </c>
      <c r="AE77" s="22" t="str">
        <f ca="1">IFERROR(__xludf.DUMMYFUNCTION("""COMPUTED_VALUE"""),"T")</f>
        <v>T</v>
      </c>
      <c r="AF77" s="22" t="str">
        <f ca="1">IFERROR(__xludf.DUMMYFUNCTION("""COMPUTED_VALUE"""),"T")</f>
        <v>T</v>
      </c>
      <c r="AG77" s="22" t="str">
        <f ca="1">IFERROR(__xludf.DUMMYFUNCTION("""COMPUTED_VALUE"""),"T")</f>
        <v>T</v>
      </c>
      <c r="AH77" s="22" t="str">
        <f ca="1">IFERROR(__xludf.DUMMYFUNCTION("""COMPUTED_VALUE"""),"T")</f>
        <v>T</v>
      </c>
      <c r="AI77" s="22" t="str">
        <f ca="1">IFERROR(__xludf.DUMMYFUNCTION("""COMPUTED_VALUE"""),"T")</f>
        <v>T</v>
      </c>
      <c r="AJ77" s="22" t="str">
        <f ca="1">IFERROR(__xludf.DUMMYFUNCTION("""COMPUTED_VALUE"""),"T")</f>
        <v>T</v>
      </c>
      <c r="AK77" s="22" t="str">
        <f ca="1">IFERROR(__xludf.DUMMYFUNCTION("""COMPUTED_VALUE"""),"T")</f>
        <v>T</v>
      </c>
      <c r="AL77" s="22" t="str">
        <f ca="1">IFERROR(__xludf.DUMMYFUNCTION("""COMPUTED_VALUE"""),"T")</f>
        <v>T</v>
      </c>
      <c r="AM77" s="22" t="str">
        <f ca="1">IFERROR(__xludf.DUMMYFUNCTION("""COMPUTED_VALUE"""),"T")</f>
        <v>T</v>
      </c>
      <c r="AN77" s="22" t="str">
        <f ca="1">IFERROR(__xludf.DUMMYFUNCTION("""COMPUTED_VALUE"""),"T")</f>
        <v>T</v>
      </c>
      <c r="AO77" s="22" t="str">
        <f ca="1">IFERROR(__xludf.DUMMYFUNCTION("""COMPUTED_VALUE"""),"T")</f>
        <v>T</v>
      </c>
      <c r="AP77" s="22" t="str">
        <f ca="1">IFERROR(__xludf.DUMMYFUNCTION("""COMPUTED_VALUE"""),"T")</f>
        <v>T</v>
      </c>
      <c r="AQ77" s="22" t="str">
        <f ca="1">IFERROR(__xludf.DUMMYFUNCTION("""COMPUTED_VALUE"""),"T")</f>
        <v>T</v>
      </c>
      <c r="AR77" s="22" t="str">
        <f ca="1">IFERROR(__xludf.DUMMYFUNCTION("""COMPUTED_VALUE"""),"T")</f>
        <v>T</v>
      </c>
      <c r="AS77" s="22" t="str">
        <f ca="1">IFERROR(__xludf.DUMMYFUNCTION("""COMPUTED_VALUE"""),"T")</f>
        <v>T</v>
      </c>
      <c r="AT77" s="22" t="str">
        <f ca="1">IFERROR(__xludf.DUMMYFUNCTION("""COMPUTED_VALUE"""),"T")</f>
        <v>T</v>
      </c>
      <c r="AU77" s="22" t="str">
        <f ca="1">IFERROR(__xludf.DUMMYFUNCTION("""COMPUTED_VALUE"""),"T")</f>
        <v>T</v>
      </c>
      <c r="AV77" s="22" t="str">
        <f ca="1">IFERROR(__xludf.DUMMYFUNCTION("""COMPUTED_VALUE"""),"T")</f>
        <v>T</v>
      </c>
      <c r="AW77" s="22" t="str">
        <f ca="1">IFERROR(__xludf.DUMMYFUNCTION("""COMPUTED_VALUE"""),"T")</f>
        <v>T</v>
      </c>
      <c r="AX77" s="22" t="str">
        <f ca="1">IFERROR(__xludf.DUMMYFUNCTION("""COMPUTED_VALUE"""),"T")</f>
        <v>T</v>
      </c>
      <c r="AY77" s="22" t="str">
        <f ca="1">IFERROR(__xludf.DUMMYFUNCTION("""COMPUTED_VALUE"""),"T")</f>
        <v>T</v>
      </c>
      <c r="AZ77" s="22" t="str">
        <f ca="1">IFERROR(__xludf.DUMMYFUNCTION("""COMPUTED_VALUE"""),"T")</f>
        <v>T</v>
      </c>
      <c r="BA77" s="22" t="str">
        <f ca="1">IFERROR(__xludf.DUMMYFUNCTION("""COMPUTED_VALUE"""),"T")</f>
        <v>T</v>
      </c>
      <c r="BB77" s="22" t="str">
        <f ca="1">IFERROR(__xludf.DUMMYFUNCTION("""COMPUTED_VALUE"""),"T")</f>
        <v>T</v>
      </c>
      <c r="BC77" s="22" t="str">
        <f ca="1">IFERROR(__xludf.DUMMYFUNCTION("""COMPUTED_VALUE"""),"T")</f>
        <v>T</v>
      </c>
      <c r="BD77" s="22" t="str">
        <f ca="1">IFERROR(__xludf.DUMMYFUNCTION("""COMPUTED_VALUE"""),"T")</f>
        <v>T</v>
      </c>
      <c r="BE77" s="22" t="str">
        <f ca="1">IFERROR(__xludf.DUMMYFUNCTION("""COMPUTED_VALUE"""),"T")</f>
        <v>T</v>
      </c>
      <c r="BF77" s="22" t="str">
        <f ca="1">IFERROR(__xludf.DUMMYFUNCTION("""COMPUTED_VALUE"""),"T")</f>
        <v>T</v>
      </c>
      <c r="BG77" s="22" t="str">
        <f ca="1">IFERROR(__xludf.DUMMYFUNCTION("""COMPUTED_VALUE"""),"T")</f>
        <v>T</v>
      </c>
      <c r="BH77" s="22" t="str">
        <f ca="1">IFERROR(__xludf.DUMMYFUNCTION("""COMPUTED_VALUE"""),"T")</f>
        <v>T</v>
      </c>
      <c r="BI77" s="22" t="str">
        <f ca="1">IFERROR(__xludf.DUMMYFUNCTION("""COMPUTED_VALUE"""),"E")</f>
        <v>E</v>
      </c>
      <c r="BJ77" s="22" t="str">
        <f ca="1">IFERROR(__xludf.DUMMYFUNCTION("""COMPUTED_VALUE"""),"T")</f>
        <v>T</v>
      </c>
      <c r="BK77" s="22" t="str">
        <f ca="1">IFERROR(__xludf.DUMMYFUNCTION("""COMPUTED_VALUE"""),"T @ 80")</f>
        <v>T @ 80</v>
      </c>
      <c r="BL77" s="22" t="str">
        <f ca="1">IFERROR(__xludf.DUMMYFUNCTION("""COMPUTED_VALUE"""),"T @ 80")</f>
        <v>T @ 80</v>
      </c>
      <c r="BM77" s="22" t="str">
        <f ca="1">IFERROR(__xludf.DUMMYFUNCTION("""COMPUTED_VALUE"""),"E")</f>
        <v>E</v>
      </c>
      <c r="BN77" s="22" t="str">
        <f ca="1">IFERROR(__xludf.DUMMYFUNCTION("""COMPUTED_VALUE"""),"T")</f>
        <v>T</v>
      </c>
      <c r="BO77" s="22" t="str">
        <f ca="1">IFERROR(__xludf.DUMMYFUNCTION("""COMPUTED_VALUE"""),"T")</f>
        <v>T</v>
      </c>
      <c r="BP77" s="22" t="str">
        <f ca="1">IFERROR(__xludf.DUMMYFUNCTION("""COMPUTED_VALUE"""),"T")</f>
        <v>T</v>
      </c>
      <c r="BQ77" s="22" t="str">
        <f ca="1">IFERROR(__xludf.DUMMYFUNCTION("""COMPUTED_VALUE"""),"T")</f>
        <v>T</v>
      </c>
      <c r="BR77" s="22" t="str">
        <f ca="1">IFERROR(__xludf.DUMMYFUNCTION("""COMPUTED_VALUE"""),"T")</f>
        <v>T</v>
      </c>
      <c r="BS77" s="22" t="str">
        <f ca="1">IFERROR(__xludf.DUMMYFUNCTION("""COMPUTED_VALUE"""),"T")</f>
        <v>T</v>
      </c>
      <c r="BT77" s="22" t="str">
        <f ca="1">IFERROR(__xludf.DUMMYFUNCTION("""COMPUTED_VALUE"""),"T")</f>
        <v>T</v>
      </c>
      <c r="BU77" s="22" t="str">
        <f ca="1">IFERROR(__xludf.DUMMYFUNCTION("""COMPUTED_VALUE"""),"T")</f>
        <v>T</v>
      </c>
      <c r="BV77" s="22" t="str">
        <f ca="1">IFERROR(__xludf.DUMMYFUNCTION("""COMPUTED_VALUE"""),"T")</f>
        <v>T</v>
      </c>
      <c r="BW77" s="22" t="str">
        <f ca="1">IFERROR(__xludf.DUMMYFUNCTION("""COMPUTED_VALUE"""),"T")</f>
        <v>T</v>
      </c>
      <c r="BX77" s="22" t="str">
        <f ca="1">IFERROR(__xludf.DUMMYFUNCTION("""COMPUTED_VALUE"""),"E")</f>
        <v>E</v>
      </c>
      <c r="BY77" s="22" t="str">
        <f ca="1">IFERROR(__xludf.DUMMYFUNCTION("""COMPUTED_VALUE"""),"E")</f>
        <v>E</v>
      </c>
      <c r="BZ77" s="22" t="str">
        <f ca="1">IFERROR(__xludf.DUMMYFUNCTION("""COMPUTED_VALUE"""),"T")</f>
        <v>T</v>
      </c>
      <c r="CA77" s="22" t="str">
        <f ca="1">IFERROR(__xludf.DUMMYFUNCTION("""COMPUTED_VALUE"""),"T")</f>
        <v>T</v>
      </c>
      <c r="CB77" s="22" t="str">
        <f ca="1">IFERROR(__xludf.DUMMYFUNCTION("""COMPUTED_VALUE"""),"T")</f>
        <v>T</v>
      </c>
      <c r="CC77" s="22" t="str">
        <f ca="1">IFERROR(__xludf.DUMMYFUNCTION("""COMPUTED_VALUE"""),"T")</f>
        <v>T</v>
      </c>
      <c r="CD77" s="22" t="str">
        <f ca="1">IFERROR(__xludf.DUMMYFUNCTION("""COMPUTED_VALUE"""),"T")</f>
        <v>T</v>
      </c>
      <c r="CE77" s="22" t="str">
        <f ca="1">IFERROR(__xludf.DUMMYFUNCTION("""COMPUTED_VALUE"""),"T")</f>
        <v>T</v>
      </c>
      <c r="CF77" s="22" t="str">
        <f ca="1">IFERROR(__xludf.DUMMYFUNCTION("""COMPUTED_VALUE"""),"T")</f>
        <v>T</v>
      </c>
      <c r="CG77" s="22" t="str">
        <f ca="1">IFERROR(__xludf.DUMMYFUNCTION("""COMPUTED_VALUE"""),"T")</f>
        <v>T</v>
      </c>
      <c r="CH77" s="22" t="str">
        <f ca="1">IFERROR(__xludf.DUMMYFUNCTION("""COMPUTED_VALUE"""),"T")</f>
        <v>T</v>
      </c>
      <c r="CI77" s="22" t="str">
        <f ca="1">IFERROR(__xludf.DUMMYFUNCTION("""COMPUTED_VALUE"""),"T")</f>
        <v>T</v>
      </c>
      <c r="CJ77" s="22" t="str">
        <f ca="1">IFERROR(__xludf.DUMMYFUNCTION("""COMPUTED_VALUE"""),"T")</f>
        <v>T</v>
      </c>
      <c r="CK77" s="22" t="str">
        <f ca="1">IFERROR(__xludf.DUMMYFUNCTION("""COMPUTED_VALUE"""),"T")</f>
        <v>T</v>
      </c>
      <c r="CL77" s="22" t="str">
        <f ca="1">IFERROR(__xludf.DUMMYFUNCTION("""COMPUTED_VALUE"""),"T")</f>
        <v>T</v>
      </c>
      <c r="CM77" s="22" t="str">
        <f ca="1">IFERROR(__xludf.DUMMYFUNCTION("""COMPUTED_VALUE"""),"T")</f>
        <v>T</v>
      </c>
      <c r="CN77" s="22" t="str">
        <f ca="1">IFERROR(__xludf.DUMMYFUNCTION("""COMPUTED_VALUE"""),"T")</f>
        <v>T</v>
      </c>
      <c r="CO77" s="22" t="str">
        <f ca="1">IFERROR(__xludf.DUMMYFUNCTION("""COMPUTED_VALUE"""),"T")</f>
        <v>T</v>
      </c>
      <c r="CP77" s="22" t="str">
        <f ca="1">IFERROR(__xludf.DUMMYFUNCTION("""COMPUTED_VALUE"""),"T")</f>
        <v>T</v>
      </c>
      <c r="CQ77" s="22" t="str">
        <f ca="1">IFERROR(__xludf.DUMMYFUNCTION("""COMPUTED_VALUE"""),"T")</f>
        <v>T</v>
      </c>
      <c r="CR77" s="22" t="str">
        <f ca="1">IFERROR(__xludf.DUMMYFUNCTION("""COMPUTED_VALUE"""),"T")</f>
        <v>T</v>
      </c>
      <c r="CS77" s="22" t="str">
        <f ca="1">IFERROR(__xludf.DUMMYFUNCTION("""COMPUTED_VALUE"""),"T")</f>
        <v>T</v>
      </c>
      <c r="CT77" s="22" t="str">
        <f ca="1">IFERROR(__xludf.DUMMYFUNCTION("""COMPUTED_VALUE"""),"T")</f>
        <v>T</v>
      </c>
      <c r="CU77" s="22" t="str">
        <f ca="1">IFERROR(__xludf.DUMMYFUNCTION("""COMPUTED_VALUE"""),"T")</f>
        <v>T</v>
      </c>
      <c r="CV77" s="22" t="str">
        <f ca="1">IFERROR(__xludf.DUMMYFUNCTION("""COMPUTED_VALUE"""),"T")</f>
        <v>T</v>
      </c>
      <c r="CW77" s="22" t="str">
        <f ca="1">IFERROR(__xludf.DUMMYFUNCTION("""COMPUTED_VALUE"""),"T")</f>
        <v>T</v>
      </c>
      <c r="CX77" s="22" t="str">
        <f ca="1">IFERROR(__xludf.DUMMYFUNCTION("""COMPUTED_VALUE"""),"T")</f>
        <v>T</v>
      </c>
      <c r="CY77" s="22" t="str">
        <f ca="1">IFERROR(__xludf.DUMMYFUNCTION("""COMPUTED_VALUE"""),"T")</f>
        <v>T</v>
      </c>
      <c r="CZ77" s="22" t="str">
        <f ca="1">IFERROR(__xludf.DUMMYFUNCTION("""COMPUTED_VALUE"""),"T")</f>
        <v>T</v>
      </c>
      <c r="DA77" s="22" t="str">
        <f ca="1">IFERROR(__xludf.DUMMYFUNCTION("""COMPUTED_VALUE"""),"T")</f>
        <v>T</v>
      </c>
      <c r="DB77" s="22" t="str">
        <f ca="1">IFERROR(__xludf.DUMMYFUNCTION("""COMPUTED_VALUE"""),"T")</f>
        <v>T</v>
      </c>
      <c r="DC77" s="22" t="str">
        <f ca="1">IFERROR(__xludf.DUMMYFUNCTION("""COMPUTED_VALUE"""),"T")</f>
        <v>T</v>
      </c>
      <c r="DD77" s="22" t="str">
        <f ca="1">IFERROR(__xludf.DUMMYFUNCTION("""COMPUTED_VALUE"""),"T @ 80")</f>
        <v>T @ 80</v>
      </c>
      <c r="DE77" s="22" t="str">
        <f ca="1">IFERROR(__xludf.DUMMYFUNCTION("""COMPUTED_VALUE"""),"T @ 80")</f>
        <v>T @ 80</v>
      </c>
      <c r="DF77" s="22"/>
      <c r="DG77" s="22"/>
      <c r="DH77" s="22"/>
      <c r="DI77" s="22"/>
      <c r="DJ77" s="22"/>
      <c r="DK77" s="22"/>
      <c r="DL77" s="22"/>
      <c r="DM77" s="22"/>
      <c r="DN77" s="22"/>
      <c r="DO77" s="22"/>
    </row>
    <row r="78" spans="1:119" ht="14">
      <c r="A78" s="3">
        <f t="shared" ca="1" si="0"/>
        <v>47</v>
      </c>
      <c r="B78" s="3" t="str">
        <f ca="1">IFERROR(__xludf.DUMMYFUNCTION("""COMPUTED_VALUE"""),"us-UT")</f>
        <v>us-UT</v>
      </c>
      <c r="C78" s="3" t="str">
        <f ca="1">IFERROR(__xludf.DUMMYFUNCTION("""COMPUTED_VALUE"""),"Utah")</f>
        <v>Utah</v>
      </c>
      <c r="D78" s="5" t="str">
        <f ca="1">IFERROR(__xludf.DUMMYFUNCTION("""COMPUTED_VALUE"""),"T")</f>
        <v>T</v>
      </c>
      <c r="E78" s="5" t="str">
        <f ca="1">IFERROR(__xludf.DUMMYFUNCTION("""COMPUTED_VALUE"""),"T")</f>
        <v>T</v>
      </c>
      <c r="F78" s="5" t="str">
        <f ca="1">IFERROR(__xludf.DUMMYFUNCTION("""COMPUTED_VALUE"""),"E")</f>
        <v>E</v>
      </c>
      <c r="G78" s="5" t="str">
        <f ca="1">IFERROR(__xludf.DUMMYFUNCTION("""COMPUTED_VALUE"""),"E")</f>
        <v>E</v>
      </c>
      <c r="H78" s="5" t="str">
        <f ca="1">IFERROR(__xludf.DUMMYFUNCTION("""COMPUTED_VALUE"""),"T")</f>
        <v>T</v>
      </c>
      <c r="I78" s="5" t="str">
        <f ca="1">IFERROR(__xludf.DUMMYFUNCTION("""COMPUTED_VALUE"""),"T")</f>
        <v>T</v>
      </c>
      <c r="J78" s="5" t="str">
        <f ca="1">IFERROR(__xludf.DUMMYFUNCTION("""COMPUTED_VALUE"""),"T")</f>
        <v>T</v>
      </c>
      <c r="K78" s="5" t="str">
        <f ca="1">IFERROR(__xludf.DUMMYFUNCTION("""COMPUTED_VALUE"""),"T")</f>
        <v>T</v>
      </c>
      <c r="L78" s="5" t="str">
        <f ca="1">IFERROR(__xludf.DUMMYFUNCTION("""COMPUTED_VALUE"""),"T")</f>
        <v>T</v>
      </c>
      <c r="M78" s="5" t="str">
        <f ca="1">IFERROR(__xludf.DUMMYFUNCTION("""COMPUTED_VALUE"""),"E")</f>
        <v>E</v>
      </c>
      <c r="N78" s="5" t="str">
        <f ca="1">IFERROR(__xludf.DUMMYFUNCTION("""COMPUTED_VALUE"""),"T")</f>
        <v>T</v>
      </c>
      <c r="O78" s="5" t="str">
        <f ca="1">IFERROR(__xludf.DUMMYFUNCTION("""COMPUTED_VALUE"""),"T")</f>
        <v>T</v>
      </c>
      <c r="P78" s="5" t="str">
        <f ca="1">IFERROR(__xludf.DUMMYFUNCTION("""COMPUTED_VALUE"""),"T")</f>
        <v>T</v>
      </c>
      <c r="Q78" s="5" t="str">
        <f ca="1">IFERROR(__xludf.DUMMYFUNCTION("""COMPUTED_VALUE"""),"T")</f>
        <v>T</v>
      </c>
      <c r="R78" s="5" t="str">
        <f ca="1">IFERROR(__xludf.DUMMYFUNCTION("""COMPUTED_VALUE"""),"E")</f>
        <v>E</v>
      </c>
      <c r="S78" s="5" t="str">
        <f ca="1">IFERROR(__xludf.DUMMYFUNCTION("""COMPUTED_VALUE"""),"E")</f>
        <v>E</v>
      </c>
      <c r="T78" s="5" t="str">
        <f ca="1">IFERROR(__xludf.DUMMYFUNCTION("""COMPUTED_VALUE"""),"E")</f>
        <v>E</v>
      </c>
      <c r="U78" s="5" t="str">
        <f ca="1">IFERROR(__xludf.DUMMYFUNCTION("""COMPUTED_VALUE"""),"E")</f>
        <v>E</v>
      </c>
      <c r="V78" s="5" t="str">
        <f ca="1">IFERROR(__xludf.DUMMYFUNCTION("""COMPUTED_VALUE"""),"E")</f>
        <v>E</v>
      </c>
      <c r="W78" s="5" t="str">
        <f ca="1">IFERROR(__xludf.DUMMYFUNCTION("""COMPUTED_VALUE"""),"E")</f>
        <v>E</v>
      </c>
      <c r="X78" s="5" t="str">
        <f ca="1">IFERROR(__xludf.DUMMYFUNCTION("""COMPUTED_VALUE"""),"E")</f>
        <v>E</v>
      </c>
      <c r="Y78" s="5" t="str">
        <f ca="1">IFERROR(__xludf.DUMMYFUNCTION("""COMPUTED_VALUE"""),"E")</f>
        <v>E</v>
      </c>
      <c r="Z78" s="5" t="str">
        <f ca="1">IFERROR(__xludf.DUMMYFUNCTION("""COMPUTED_VALUE"""),"E")</f>
        <v>E</v>
      </c>
      <c r="AA78" s="5" t="str">
        <f ca="1">IFERROR(__xludf.DUMMYFUNCTION("""COMPUTED_VALUE"""),"E")</f>
        <v>E</v>
      </c>
      <c r="AB78" s="5" t="str">
        <f ca="1">IFERROR(__xludf.DUMMYFUNCTION("""COMPUTED_VALUE"""),"T")</f>
        <v>T</v>
      </c>
      <c r="AC78" s="5" t="str">
        <f ca="1">IFERROR(__xludf.DUMMYFUNCTION("""COMPUTED_VALUE"""),"T")</f>
        <v>T</v>
      </c>
      <c r="AD78" s="5" t="str">
        <f ca="1">IFERROR(__xludf.DUMMYFUNCTION("""COMPUTED_VALUE"""),"E")</f>
        <v>E</v>
      </c>
      <c r="AE78" s="5" t="str">
        <f ca="1">IFERROR(__xludf.DUMMYFUNCTION("""COMPUTED_VALUE"""),"T")</f>
        <v>T</v>
      </c>
      <c r="AF78" s="5" t="str">
        <f ca="1">IFERROR(__xludf.DUMMYFUNCTION("""COMPUTED_VALUE"""),"T")</f>
        <v>T</v>
      </c>
      <c r="AG78" s="5" t="str">
        <f ca="1">IFERROR(__xludf.DUMMYFUNCTION("""COMPUTED_VALUE"""),"T")</f>
        <v>T</v>
      </c>
      <c r="AH78" s="5" t="str">
        <f ca="1">IFERROR(__xludf.DUMMYFUNCTION("""COMPUTED_VALUE"""),"T")</f>
        <v>T</v>
      </c>
      <c r="AI78" s="5" t="str">
        <f ca="1">IFERROR(__xludf.DUMMYFUNCTION("""COMPUTED_VALUE"""),"E")</f>
        <v>E</v>
      </c>
      <c r="AJ78" s="5" t="str">
        <f ca="1">IFERROR(__xludf.DUMMYFUNCTION("""COMPUTED_VALUE"""),"T")</f>
        <v>T</v>
      </c>
      <c r="AK78" s="5" t="str">
        <f ca="1">IFERROR(__xludf.DUMMYFUNCTION("""COMPUTED_VALUE"""),"E")</f>
        <v>E</v>
      </c>
      <c r="AL78" s="5" t="str">
        <f ca="1">IFERROR(__xludf.DUMMYFUNCTION("""COMPUTED_VALUE"""),"T")</f>
        <v>T</v>
      </c>
      <c r="AM78" s="5" t="str">
        <f ca="1">IFERROR(__xludf.DUMMYFUNCTION("""COMPUTED_VALUE"""),"T")</f>
        <v>T</v>
      </c>
      <c r="AN78" s="5" t="str">
        <f ca="1">IFERROR(__xludf.DUMMYFUNCTION("""COMPUTED_VALUE"""),"T")</f>
        <v>T</v>
      </c>
      <c r="AO78" s="5" t="str">
        <f ca="1">IFERROR(__xludf.DUMMYFUNCTION("""COMPUTED_VALUE"""),"T")</f>
        <v>T</v>
      </c>
      <c r="AP78" s="5" t="str">
        <f ca="1">IFERROR(__xludf.DUMMYFUNCTION("""COMPUTED_VALUE"""),"T")</f>
        <v>T</v>
      </c>
      <c r="AQ78" s="5" t="str">
        <f ca="1">IFERROR(__xludf.DUMMYFUNCTION("""COMPUTED_VALUE"""),"T")</f>
        <v>T</v>
      </c>
      <c r="AR78" s="5" t="str">
        <f ca="1">IFERROR(__xludf.DUMMYFUNCTION("""COMPUTED_VALUE"""),"T")</f>
        <v>T</v>
      </c>
      <c r="AS78" s="5" t="str">
        <f ca="1">IFERROR(__xludf.DUMMYFUNCTION("""COMPUTED_VALUE"""),"T")</f>
        <v>T</v>
      </c>
      <c r="AT78" s="5" t="str">
        <f ca="1">IFERROR(__xludf.DUMMYFUNCTION("""COMPUTED_VALUE"""),"T")</f>
        <v>T</v>
      </c>
      <c r="AU78" s="5" t="str">
        <f ca="1">IFERROR(__xludf.DUMMYFUNCTION("""COMPUTED_VALUE"""),"T")</f>
        <v>T</v>
      </c>
      <c r="AV78" s="5" t="str">
        <f ca="1">IFERROR(__xludf.DUMMYFUNCTION("""COMPUTED_VALUE"""),"T")</f>
        <v>T</v>
      </c>
      <c r="AW78" s="5" t="str">
        <f ca="1">IFERROR(__xludf.DUMMYFUNCTION("""COMPUTED_VALUE"""),"T")</f>
        <v>T</v>
      </c>
      <c r="AX78" s="5" t="str">
        <f ca="1">IFERROR(__xludf.DUMMYFUNCTION("""COMPUTED_VALUE"""),"T")</f>
        <v>T</v>
      </c>
      <c r="AY78" s="5" t="str">
        <f ca="1">IFERROR(__xludf.DUMMYFUNCTION("""COMPUTED_VALUE"""),"T")</f>
        <v>T</v>
      </c>
      <c r="AZ78" s="5" t="str">
        <f ca="1">IFERROR(__xludf.DUMMYFUNCTION("""COMPUTED_VALUE"""),"T")</f>
        <v>T</v>
      </c>
      <c r="BA78" s="5" t="str">
        <f ca="1">IFERROR(__xludf.DUMMYFUNCTION("""COMPUTED_VALUE"""),"T")</f>
        <v>T</v>
      </c>
      <c r="BB78" s="5" t="str">
        <f ca="1">IFERROR(__xludf.DUMMYFUNCTION("""COMPUTED_VALUE"""),"T")</f>
        <v>T</v>
      </c>
      <c r="BC78" s="5" t="str">
        <f ca="1">IFERROR(__xludf.DUMMYFUNCTION("""COMPUTED_VALUE"""),"T")</f>
        <v>T</v>
      </c>
      <c r="BD78" s="5" t="str">
        <f ca="1">IFERROR(__xludf.DUMMYFUNCTION("""COMPUTED_VALUE"""),"T")</f>
        <v>T</v>
      </c>
      <c r="BE78" s="5" t="str">
        <f ca="1">IFERROR(__xludf.DUMMYFUNCTION("""COMPUTED_VALUE"""),"T")</f>
        <v>T</v>
      </c>
      <c r="BF78" s="5" t="str">
        <f ca="1">IFERROR(__xludf.DUMMYFUNCTION("""COMPUTED_VALUE"""),"T")</f>
        <v>T</v>
      </c>
      <c r="BG78" s="5" t="str">
        <f ca="1">IFERROR(__xludf.DUMMYFUNCTION("""COMPUTED_VALUE"""),"T")</f>
        <v>T</v>
      </c>
      <c r="BH78" s="5" t="str">
        <f ca="1">IFERROR(__xludf.DUMMYFUNCTION("""COMPUTED_VALUE"""),"T")</f>
        <v>T</v>
      </c>
      <c r="BI78" s="5" t="str">
        <f ca="1">IFERROR(__xludf.DUMMYFUNCTION("""COMPUTED_VALUE"""),"E")</f>
        <v>E</v>
      </c>
      <c r="BJ78" s="5" t="str">
        <f ca="1">IFERROR(__xludf.DUMMYFUNCTION("""COMPUTED_VALUE"""),"E")</f>
        <v>E</v>
      </c>
      <c r="BK78" s="5" t="str">
        <f ca="1">IFERROR(__xludf.DUMMYFUNCTION("""COMPUTED_VALUE"""),"T")</f>
        <v>T</v>
      </c>
      <c r="BL78" s="5" t="str">
        <f ca="1">IFERROR(__xludf.DUMMYFUNCTION("""COMPUTED_VALUE"""),"T")</f>
        <v>T</v>
      </c>
      <c r="BM78" s="5" t="str">
        <f ca="1">IFERROR(__xludf.DUMMYFUNCTION("""COMPUTED_VALUE"""),"E")</f>
        <v>E</v>
      </c>
      <c r="BN78" s="5" t="str">
        <f ca="1">IFERROR(__xludf.DUMMYFUNCTION("""COMPUTED_VALUE"""),"T")</f>
        <v>T</v>
      </c>
      <c r="BO78" s="5" t="str">
        <f ca="1">IFERROR(__xludf.DUMMYFUNCTION("""COMPUTED_VALUE"""),"T")</f>
        <v>T</v>
      </c>
      <c r="BP78" s="5" t="str">
        <f ca="1">IFERROR(__xludf.DUMMYFUNCTION("""COMPUTED_VALUE"""),"T")</f>
        <v>T</v>
      </c>
      <c r="BQ78" s="5" t="str">
        <f ca="1">IFERROR(__xludf.DUMMYFUNCTION("""COMPUTED_VALUE"""),"T")</f>
        <v>T</v>
      </c>
      <c r="BR78" s="5" t="str">
        <f ca="1">IFERROR(__xludf.DUMMYFUNCTION("""COMPUTED_VALUE"""),"E")</f>
        <v>E</v>
      </c>
      <c r="BS78" s="5" t="str">
        <f ca="1">IFERROR(__xludf.DUMMYFUNCTION("""COMPUTED_VALUE"""),"E")</f>
        <v>E</v>
      </c>
      <c r="BT78" s="5" t="str">
        <f ca="1">IFERROR(__xludf.DUMMYFUNCTION("""COMPUTED_VALUE"""),"E")</f>
        <v>E</v>
      </c>
      <c r="BU78" s="5" t="str">
        <f ca="1">IFERROR(__xludf.DUMMYFUNCTION("""COMPUTED_VALUE"""),"E")</f>
        <v>E</v>
      </c>
      <c r="BV78" s="5" t="str">
        <f ca="1">IFERROR(__xludf.DUMMYFUNCTION("""COMPUTED_VALUE"""),"E")</f>
        <v>E</v>
      </c>
      <c r="BW78" s="5" t="str">
        <f ca="1">IFERROR(__xludf.DUMMYFUNCTION("""COMPUTED_VALUE"""),"E")</f>
        <v>E</v>
      </c>
      <c r="BX78" s="5" t="str">
        <f ca="1">IFERROR(__xludf.DUMMYFUNCTION("""COMPUTED_VALUE"""),"E")</f>
        <v>E</v>
      </c>
      <c r="BY78" s="5" t="str">
        <f ca="1">IFERROR(__xludf.DUMMYFUNCTION("""COMPUTED_VALUE"""),"E")</f>
        <v>E</v>
      </c>
      <c r="BZ78" s="5" t="str">
        <f ca="1">IFERROR(__xludf.DUMMYFUNCTION("""COMPUTED_VALUE"""),"E")</f>
        <v>E</v>
      </c>
      <c r="CA78" s="5" t="str">
        <f ca="1">IFERROR(__xludf.DUMMYFUNCTION("""COMPUTED_VALUE"""),"E")</f>
        <v>E</v>
      </c>
      <c r="CB78" s="5" t="str">
        <f ca="1">IFERROR(__xludf.DUMMYFUNCTION("""COMPUTED_VALUE"""),"E")</f>
        <v>E</v>
      </c>
      <c r="CC78" s="5" t="str">
        <f ca="1">IFERROR(__xludf.DUMMYFUNCTION("""COMPUTED_VALUE"""),"E")</f>
        <v>E</v>
      </c>
      <c r="CD78" s="5" t="str">
        <f ca="1">IFERROR(__xludf.DUMMYFUNCTION("""COMPUTED_VALUE"""),"T")</f>
        <v>T</v>
      </c>
      <c r="CE78" s="5" t="str">
        <f ca="1">IFERROR(__xludf.DUMMYFUNCTION("""COMPUTED_VALUE"""),"T")</f>
        <v>T</v>
      </c>
      <c r="CF78" s="5" t="str">
        <f ca="1">IFERROR(__xludf.DUMMYFUNCTION("""COMPUTED_VALUE"""),"T")</f>
        <v>T</v>
      </c>
      <c r="CG78" s="5" t="str">
        <f ca="1">IFERROR(__xludf.DUMMYFUNCTION("""COMPUTED_VALUE"""),"T")</f>
        <v>T</v>
      </c>
      <c r="CH78" s="5" t="str">
        <f ca="1">IFERROR(__xludf.DUMMYFUNCTION("""COMPUTED_VALUE"""),"T")</f>
        <v>T</v>
      </c>
      <c r="CI78" s="5" t="str">
        <f ca="1">IFERROR(__xludf.DUMMYFUNCTION("""COMPUTED_VALUE"""),"T")</f>
        <v>T</v>
      </c>
      <c r="CJ78" s="5" t="str">
        <f ca="1">IFERROR(__xludf.DUMMYFUNCTION("""COMPUTED_VALUE"""),"T")</f>
        <v>T</v>
      </c>
      <c r="CK78" s="5" t="str">
        <f ca="1">IFERROR(__xludf.DUMMYFUNCTION("""COMPUTED_VALUE"""),"T")</f>
        <v>T</v>
      </c>
      <c r="CL78" s="5" t="str">
        <f ca="1">IFERROR(__xludf.DUMMYFUNCTION("""COMPUTED_VALUE"""),"T")</f>
        <v>T</v>
      </c>
      <c r="CM78" s="5" t="str">
        <f ca="1">IFERROR(__xludf.DUMMYFUNCTION("""COMPUTED_VALUE"""),"T")</f>
        <v>T</v>
      </c>
      <c r="CN78" s="5" t="str">
        <f ca="1">IFERROR(__xludf.DUMMYFUNCTION("""COMPUTED_VALUE"""),"T")</f>
        <v>T</v>
      </c>
      <c r="CO78" s="5" t="str">
        <f ca="1">IFERROR(__xludf.DUMMYFUNCTION("""COMPUTED_VALUE"""),"T")</f>
        <v>T</v>
      </c>
      <c r="CP78" s="5" t="str">
        <f ca="1">IFERROR(__xludf.DUMMYFUNCTION("""COMPUTED_VALUE"""),"T")</f>
        <v>T</v>
      </c>
      <c r="CQ78" s="5" t="str">
        <f ca="1">IFERROR(__xludf.DUMMYFUNCTION("""COMPUTED_VALUE"""),"T")</f>
        <v>T</v>
      </c>
      <c r="CR78" s="5" t="str">
        <f ca="1">IFERROR(__xludf.DUMMYFUNCTION("""COMPUTED_VALUE"""),"T")</f>
        <v>T</v>
      </c>
      <c r="CS78" s="5" t="str">
        <f ca="1">IFERROR(__xludf.DUMMYFUNCTION("""COMPUTED_VALUE"""),"T")</f>
        <v>T</v>
      </c>
      <c r="CT78" s="5" t="str">
        <f ca="1">IFERROR(__xludf.DUMMYFUNCTION("""COMPUTED_VALUE"""),"T")</f>
        <v>T</v>
      </c>
      <c r="CU78" s="5" t="str">
        <f ca="1">IFERROR(__xludf.DUMMYFUNCTION("""COMPUTED_VALUE"""),"T")</f>
        <v>T</v>
      </c>
      <c r="CV78" s="5" t="str">
        <f ca="1">IFERROR(__xludf.DUMMYFUNCTION("""COMPUTED_VALUE"""),"T")</f>
        <v>T</v>
      </c>
      <c r="CW78" s="5" t="str">
        <f ca="1">IFERROR(__xludf.DUMMYFUNCTION("""COMPUTED_VALUE"""),"T")</f>
        <v>T</v>
      </c>
      <c r="CX78" s="5" t="str">
        <f ca="1">IFERROR(__xludf.DUMMYFUNCTION("""COMPUTED_VALUE"""),"T")</f>
        <v>T</v>
      </c>
      <c r="CY78" s="5" t="str">
        <f ca="1">IFERROR(__xludf.DUMMYFUNCTION("""COMPUTED_VALUE"""),"T")</f>
        <v>T</v>
      </c>
      <c r="CZ78" s="5" t="str">
        <f ca="1">IFERROR(__xludf.DUMMYFUNCTION("""COMPUTED_VALUE"""),"T")</f>
        <v>T</v>
      </c>
      <c r="DA78" s="5" t="str">
        <f ca="1">IFERROR(__xludf.DUMMYFUNCTION("""COMPUTED_VALUE"""),"T")</f>
        <v>T</v>
      </c>
      <c r="DB78" s="5" t="str">
        <f ca="1">IFERROR(__xludf.DUMMYFUNCTION("""COMPUTED_VALUE"""),"T")</f>
        <v>T</v>
      </c>
      <c r="DC78" s="5" t="str">
        <f ca="1">IFERROR(__xludf.DUMMYFUNCTION("""COMPUTED_VALUE"""),"T")</f>
        <v>T</v>
      </c>
      <c r="DD78" s="5" t="str">
        <f ca="1">IFERROR(__xludf.DUMMYFUNCTION("""COMPUTED_VALUE"""),"T @ 40")</f>
        <v>T @ 40</v>
      </c>
      <c r="DE78" s="5" t="str">
        <f ca="1">IFERROR(__xludf.DUMMYFUNCTION("""COMPUTED_VALUE"""),"T @ 40")</f>
        <v>T @ 40</v>
      </c>
      <c r="DF78" s="5"/>
      <c r="DG78" s="5"/>
      <c r="DH78" s="5"/>
      <c r="DI78" s="5"/>
      <c r="DJ78" s="5"/>
      <c r="DK78" s="5"/>
      <c r="DL78" s="5"/>
      <c r="DM78" s="5"/>
      <c r="DN78" s="5"/>
      <c r="DO78" s="5"/>
    </row>
    <row r="79" spans="1:119" ht="14">
      <c r="A79" s="3">
        <f t="shared" ca="1" si="0"/>
        <v>48</v>
      </c>
      <c r="B79" s="3" t="str">
        <f ca="1">IFERROR(__xludf.DUMMYFUNCTION("""COMPUTED_VALUE"""),"us-VA")</f>
        <v>us-VA</v>
      </c>
      <c r="C79" s="3" t="str">
        <f ca="1">IFERROR(__xludf.DUMMYFUNCTION("""COMPUTED_VALUE"""),"Virginia")</f>
        <v>Virginia</v>
      </c>
      <c r="D79" s="5" t="str">
        <f ca="1">IFERROR(__xludf.DUMMYFUNCTION("""COMPUTED_VALUE"""),"E")</f>
        <v>E</v>
      </c>
      <c r="E79" s="5" t="str">
        <f ca="1">IFERROR(__xludf.DUMMYFUNCTION("""COMPUTED_VALUE"""),"E")</f>
        <v>E</v>
      </c>
      <c r="F79" s="5" t="str">
        <f ca="1">IFERROR(__xludf.DUMMYFUNCTION("""COMPUTED_VALUE"""),"E")</f>
        <v>E</v>
      </c>
      <c r="G79" s="5" t="str">
        <f ca="1">IFERROR(__xludf.DUMMYFUNCTION("""COMPUTED_VALUE"""),"E")</f>
        <v>E</v>
      </c>
      <c r="H79" s="5" t="str">
        <f ca="1">IFERROR(__xludf.DUMMYFUNCTION("""COMPUTED_VALUE"""),"E")</f>
        <v>E</v>
      </c>
      <c r="I79" s="5" t="str">
        <f ca="1">IFERROR(__xludf.DUMMYFUNCTION("""COMPUTED_VALUE"""),"E")</f>
        <v>E</v>
      </c>
      <c r="J79" s="5" t="str">
        <f ca="1">IFERROR(__xludf.DUMMYFUNCTION("""COMPUTED_VALUE"""),"E")</f>
        <v>E</v>
      </c>
      <c r="K79" s="5" t="str">
        <f ca="1">IFERROR(__xludf.DUMMYFUNCTION("""COMPUTED_VALUE"""),"E")</f>
        <v>E</v>
      </c>
      <c r="L79" s="5" t="str">
        <f ca="1">IFERROR(__xludf.DUMMYFUNCTION("""COMPUTED_VALUE"""),"E")</f>
        <v>E</v>
      </c>
      <c r="M79" s="5" t="str">
        <f ca="1">IFERROR(__xludf.DUMMYFUNCTION("""COMPUTED_VALUE"""),"E")</f>
        <v>E</v>
      </c>
      <c r="N79" s="5" t="str">
        <f ca="1">IFERROR(__xludf.DUMMYFUNCTION("""COMPUTED_VALUE"""),"E")</f>
        <v>E</v>
      </c>
      <c r="O79" s="5" t="str">
        <f ca="1">IFERROR(__xludf.DUMMYFUNCTION("""COMPUTED_VALUE"""),"E")</f>
        <v>E</v>
      </c>
      <c r="P79" s="5" t="str">
        <f ca="1">IFERROR(__xludf.DUMMYFUNCTION("""COMPUTED_VALUE"""),"E")</f>
        <v>E</v>
      </c>
      <c r="Q79" s="5" t="str">
        <f ca="1">IFERROR(__xludf.DUMMYFUNCTION("""COMPUTED_VALUE"""),"E")</f>
        <v>E</v>
      </c>
      <c r="R79" s="5" t="str">
        <f ca="1">IFERROR(__xludf.DUMMYFUNCTION("""COMPUTED_VALUE"""),"E")</f>
        <v>E</v>
      </c>
      <c r="S79" s="5" t="str">
        <f ca="1">IFERROR(__xludf.DUMMYFUNCTION("""COMPUTED_VALUE"""),"E")</f>
        <v>E</v>
      </c>
      <c r="T79" s="5" t="str">
        <f ca="1">IFERROR(__xludf.DUMMYFUNCTION("""COMPUTED_VALUE"""),"E")</f>
        <v>E</v>
      </c>
      <c r="U79" s="5" t="str">
        <f ca="1">IFERROR(__xludf.DUMMYFUNCTION("""COMPUTED_VALUE"""),"E")</f>
        <v>E</v>
      </c>
      <c r="V79" s="5" t="str">
        <f ca="1">IFERROR(__xludf.DUMMYFUNCTION("""COMPUTED_VALUE"""),"E")</f>
        <v>E</v>
      </c>
      <c r="W79" s="5" t="str">
        <f ca="1">IFERROR(__xludf.DUMMYFUNCTION("""COMPUTED_VALUE"""),"E")</f>
        <v>E</v>
      </c>
      <c r="X79" s="5" t="str">
        <f ca="1">IFERROR(__xludf.DUMMYFUNCTION("""COMPUTED_VALUE"""),"E")</f>
        <v>E</v>
      </c>
      <c r="Y79" s="5" t="str">
        <f ca="1">IFERROR(__xludf.DUMMYFUNCTION("""COMPUTED_VALUE"""),"E")</f>
        <v>E</v>
      </c>
      <c r="Z79" s="5" t="str">
        <f ca="1">IFERROR(__xludf.DUMMYFUNCTION("""COMPUTED_VALUE"""),"E")</f>
        <v>E</v>
      </c>
      <c r="AA79" s="5" t="str">
        <f ca="1">IFERROR(__xludf.DUMMYFUNCTION("""COMPUTED_VALUE"""),"E")</f>
        <v>E</v>
      </c>
      <c r="AB79" s="5" t="str">
        <f ca="1">IFERROR(__xludf.DUMMYFUNCTION("""COMPUTED_VALUE"""),"E")</f>
        <v>E</v>
      </c>
      <c r="AC79" s="5" t="str">
        <f ca="1">IFERROR(__xludf.DUMMYFUNCTION("""COMPUTED_VALUE"""),"E")</f>
        <v>E</v>
      </c>
      <c r="AD79" s="5" t="str">
        <f ca="1">IFERROR(__xludf.DUMMYFUNCTION("""COMPUTED_VALUE"""),"E")</f>
        <v>E</v>
      </c>
      <c r="AE79" s="5" t="str">
        <f ca="1">IFERROR(__xludf.DUMMYFUNCTION("""COMPUTED_VALUE"""),"E")</f>
        <v>E</v>
      </c>
      <c r="AF79" s="5" t="str">
        <f ca="1">IFERROR(__xludf.DUMMYFUNCTION("""COMPUTED_VALUE"""),"E")</f>
        <v>E</v>
      </c>
      <c r="AG79" s="5" t="str">
        <f ca="1">IFERROR(__xludf.DUMMYFUNCTION("""COMPUTED_VALUE"""),"E")</f>
        <v>E</v>
      </c>
      <c r="AH79" s="5" t="str">
        <f ca="1">IFERROR(__xludf.DUMMYFUNCTION("""COMPUTED_VALUE"""),"E")</f>
        <v>E</v>
      </c>
      <c r="AI79" s="5" t="str">
        <f ca="1">IFERROR(__xludf.DUMMYFUNCTION("""COMPUTED_VALUE"""),"E")</f>
        <v>E</v>
      </c>
      <c r="AJ79" s="5" t="str">
        <f ca="1">IFERROR(__xludf.DUMMYFUNCTION("""COMPUTED_VALUE"""),"E")</f>
        <v>E</v>
      </c>
      <c r="AK79" s="5" t="str">
        <f ca="1">IFERROR(__xludf.DUMMYFUNCTION("""COMPUTED_VALUE"""),"E")</f>
        <v>E</v>
      </c>
      <c r="AL79" s="5" t="str">
        <f ca="1">IFERROR(__xludf.DUMMYFUNCTION("""COMPUTED_VALUE"""),"E")</f>
        <v>E</v>
      </c>
      <c r="AM79" s="5" t="str">
        <f ca="1">IFERROR(__xludf.DUMMYFUNCTION("""COMPUTED_VALUE"""),"E")</f>
        <v>E</v>
      </c>
      <c r="AN79" s="5" t="str">
        <f ca="1">IFERROR(__xludf.DUMMYFUNCTION("""COMPUTED_VALUE"""),"E")</f>
        <v>E</v>
      </c>
      <c r="AO79" s="5" t="str">
        <f ca="1">IFERROR(__xludf.DUMMYFUNCTION("""COMPUTED_VALUE"""),"E")</f>
        <v>E</v>
      </c>
      <c r="AP79" s="5" t="str">
        <f ca="1">IFERROR(__xludf.DUMMYFUNCTION("""COMPUTED_VALUE"""),"E")</f>
        <v>E</v>
      </c>
      <c r="AQ79" s="5" t="str">
        <f ca="1">IFERROR(__xludf.DUMMYFUNCTION("""COMPUTED_VALUE"""),"E")</f>
        <v>E</v>
      </c>
      <c r="AR79" s="5" t="str">
        <f ca="1">IFERROR(__xludf.DUMMYFUNCTION("""COMPUTED_VALUE"""),"E")</f>
        <v>E</v>
      </c>
      <c r="AS79" s="5" t="str">
        <f ca="1">IFERROR(__xludf.DUMMYFUNCTION("""COMPUTED_VALUE"""),"E")</f>
        <v>E</v>
      </c>
      <c r="AT79" s="5" t="str">
        <f ca="1">IFERROR(__xludf.DUMMYFUNCTION("""COMPUTED_VALUE"""),"E")</f>
        <v>E</v>
      </c>
      <c r="AU79" s="5" t="str">
        <f ca="1">IFERROR(__xludf.DUMMYFUNCTION("""COMPUTED_VALUE"""),"E")</f>
        <v>E</v>
      </c>
      <c r="AV79" s="5" t="str">
        <f ca="1">IFERROR(__xludf.DUMMYFUNCTION("""COMPUTED_VALUE"""),"E")</f>
        <v>E</v>
      </c>
      <c r="AW79" s="5" t="str">
        <f ca="1">IFERROR(__xludf.DUMMYFUNCTION("""COMPUTED_VALUE"""),"E")</f>
        <v>E</v>
      </c>
      <c r="AX79" s="5" t="str">
        <f ca="1">IFERROR(__xludf.DUMMYFUNCTION("""COMPUTED_VALUE"""),"E")</f>
        <v>E</v>
      </c>
      <c r="AY79" s="5" t="str">
        <f ca="1">IFERROR(__xludf.DUMMYFUNCTION("""COMPUTED_VALUE"""),"E")</f>
        <v>E</v>
      </c>
      <c r="AZ79" s="5" t="str">
        <f ca="1">IFERROR(__xludf.DUMMYFUNCTION("""COMPUTED_VALUE"""),"E")</f>
        <v>E</v>
      </c>
      <c r="BA79" s="5" t="str">
        <f ca="1">IFERROR(__xludf.DUMMYFUNCTION("""COMPUTED_VALUE"""),"E")</f>
        <v>E</v>
      </c>
      <c r="BB79" s="5" t="str">
        <f ca="1">IFERROR(__xludf.DUMMYFUNCTION("""COMPUTED_VALUE"""),"E")</f>
        <v>E</v>
      </c>
      <c r="BC79" s="5" t="str">
        <f ca="1">IFERROR(__xludf.DUMMYFUNCTION("""COMPUTED_VALUE"""),"E")</f>
        <v>E</v>
      </c>
      <c r="BD79" s="5" t="str">
        <f ca="1">IFERROR(__xludf.DUMMYFUNCTION("""COMPUTED_VALUE"""),"E")</f>
        <v>E</v>
      </c>
      <c r="BE79" s="5" t="str">
        <f ca="1">IFERROR(__xludf.DUMMYFUNCTION("""COMPUTED_VALUE"""),"E")</f>
        <v>E</v>
      </c>
      <c r="BF79" s="5" t="str">
        <f ca="1">IFERROR(__xludf.DUMMYFUNCTION("""COMPUTED_VALUE"""),"E")</f>
        <v>E</v>
      </c>
      <c r="BG79" s="5" t="str">
        <f ca="1">IFERROR(__xludf.DUMMYFUNCTION("""COMPUTED_VALUE"""),"E")</f>
        <v>E</v>
      </c>
      <c r="BH79" s="5" t="str">
        <f ca="1">IFERROR(__xludf.DUMMYFUNCTION("""COMPUTED_VALUE"""),"E")</f>
        <v>E</v>
      </c>
      <c r="BI79" s="5" t="str">
        <f ca="1">IFERROR(__xludf.DUMMYFUNCTION("""COMPUTED_VALUE"""),"E")</f>
        <v>E</v>
      </c>
      <c r="BJ79" s="5" t="str">
        <f ca="1">IFERROR(__xludf.DUMMYFUNCTION("""COMPUTED_VALUE"""),"E")</f>
        <v>E</v>
      </c>
      <c r="BK79" s="5" t="str">
        <f ca="1">IFERROR(__xludf.DUMMYFUNCTION("""COMPUTED_VALUE"""),"E")</f>
        <v>E</v>
      </c>
      <c r="BL79" s="5" t="str">
        <f ca="1">IFERROR(__xludf.DUMMYFUNCTION("""COMPUTED_VALUE"""),"E")</f>
        <v>E</v>
      </c>
      <c r="BM79" s="5" t="str">
        <f ca="1">IFERROR(__xludf.DUMMYFUNCTION("""COMPUTED_VALUE"""),"E")</f>
        <v>E</v>
      </c>
      <c r="BN79" s="5" t="str">
        <f ca="1">IFERROR(__xludf.DUMMYFUNCTION("""COMPUTED_VALUE"""),"T")</f>
        <v>T</v>
      </c>
      <c r="BO79" s="5" t="str">
        <f ca="1">IFERROR(__xludf.DUMMYFUNCTION("""COMPUTED_VALUE"""),"T")</f>
        <v>T</v>
      </c>
      <c r="BP79" s="5" t="str">
        <f ca="1">IFERROR(__xludf.DUMMYFUNCTION("""COMPUTED_VALUE"""),"T")</f>
        <v>T</v>
      </c>
      <c r="BQ79" s="5" t="str">
        <f ca="1">IFERROR(__xludf.DUMMYFUNCTION("""COMPUTED_VALUE"""),"T")</f>
        <v>T</v>
      </c>
      <c r="BR79" s="5" t="str">
        <f ca="1">IFERROR(__xludf.DUMMYFUNCTION("""COMPUTED_VALUE"""),"E")</f>
        <v>E</v>
      </c>
      <c r="BS79" s="5" t="str">
        <f ca="1">IFERROR(__xludf.DUMMYFUNCTION("""COMPUTED_VALUE"""),"E")</f>
        <v>E</v>
      </c>
      <c r="BT79" s="5" t="str">
        <f ca="1">IFERROR(__xludf.DUMMYFUNCTION("""COMPUTED_VALUE"""),"E")</f>
        <v>E</v>
      </c>
      <c r="BU79" s="5" t="str">
        <f ca="1">IFERROR(__xludf.DUMMYFUNCTION("""COMPUTED_VALUE"""),"E")</f>
        <v>E</v>
      </c>
      <c r="BV79" s="5" t="str">
        <f ca="1">IFERROR(__xludf.DUMMYFUNCTION("""COMPUTED_VALUE"""),"E")</f>
        <v>E</v>
      </c>
      <c r="BW79" s="5" t="str">
        <f ca="1">IFERROR(__xludf.DUMMYFUNCTION("""COMPUTED_VALUE"""),"E")</f>
        <v>E</v>
      </c>
      <c r="BX79" s="5" t="str">
        <f ca="1">IFERROR(__xludf.DUMMYFUNCTION("""COMPUTED_VALUE"""),"T")</f>
        <v>T</v>
      </c>
      <c r="BY79" s="5" t="str">
        <f ca="1">IFERROR(__xludf.DUMMYFUNCTION("""COMPUTED_VALUE"""),"T")</f>
        <v>T</v>
      </c>
      <c r="BZ79" s="5" t="str">
        <f ca="1">IFERROR(__xludf.DUMMYFUNCTION("""COMPUTED_VALUE"""),"E")</f>
        <v>E</v>
      </c>
      <c r="CA79" s="5" t="str">
        <f ca="1">IFERROR(__xludf.DUMMYFUNCTION("""COMPUTED_VALUE"""),"E")</f>
        <v>E</v>
      </c>
      <c r="CB79" s="5" t="str">
        <f ca="1">IFERROR(__xludf.DUMMYFUNCTION("""COMPUTED_VALUE"""),"E")</f>
        <v>E</v>
      </c>
      <c r="CC79" s="5" t="str">
        <f ca="1">IFERROR(__xludf.DUMMYFUNCTION("""COMPUTED_VALUE"""),"E")</f>
        <v>E</v>
      </c>
      <c r="CD79" s="5" t="str">
        <f ca="1">IFERROR(__xludf.DUMMYFUNCTION("""COMPUTED_VALUE"""),"T")</f>
        <v>T</v>
      </c>
      <c r="CE79" s="5" t="str">
        <f ca="1">IFERROR(__xludf.DUMMYFUNCTION("""COMPUTED_VALUE"""),"T")</f>
        <v>T</v>
      </c>
      <c r="CF79" s="5" t="str">
        <f ca="1">IFERROR(__xludf.DUMMYFUNCTION("""COMPUTED_VALUE"""),"T")</f>
        <v>T</v>
      </c>
      <c r="CG79" s="5" t="str">
        <f ca="1">IFERROR(__xludf.DUMMYFUNCTION("""COMPUTED_VALUE"""),"T")</f>
        <v>T</v>
      </c>
      <c r="CH79" s="5" t="str">
        <f ca="1">IFERROR(__xludf.DUMMYFUNCTION("""COMPUTED_VALUE"""),"T")</f>
        <v>T</v>
      </c>
      <c r="CI79" s="5" t="str">
        <f ca="1">IFERROR(__xludf.DUMMYFUNCTION("""COMPUTED_VALUE"""),"T")</f>
        <v>T</v>
      </c>
      <c r="CJ79" s="5" t="str">
        <f ca="1">IFERROR(__xludf.DUMMYFUNCTION("""COMPUTED_VALUE"""),"T")</f>
        <v>T</v>
      </c>
      <c r="CK79" s="5" t="str">
        <f ca="1">IFERROR(__xludf.DUMMYFUNCTION("""COMPUTED_VALUE"""),"T")</f>
        <v>T</v>
      </c>
      <c r="CL79" s="5" t="str">
        <f ca="1">IFERROR(__xludf.DUMMYFUNCTION("""COMPUTED_VALUE"""),"T")</f>
        <v>T</v>
      </c>
      <c r="CM79" s="5" t="str">
        <f ca="1">IFERROR(__xludf.DUMMYFUNCTION("""COMPUTED_VALUE"""),"T")</f>
        <v>T</v>
      </c>
      <c r="CN79" s="5" t="str">
        <f ca="1">IFERROR(__xludf.DUMMYFUNCTION("""COMPUTED_VALUE"""),"T")</f>
        <v>T</v>
      </c>
      <c r="CO79" s="5" t="str">
        <f ca="1">IFERROR(__xludf.DUMMYFUNCTION("""COMPUTED_VALUE"""),"T")</f>
        <v>T</v>
      </c>
      <c r="CP79" s="5" t="str">
        <f ca="1">IFERROR(__xludf.DUMMYFUNCTION("""COMPUTED_VALUE"""),"T")</f>
        <v>T</v>
      </c>
      <c r="CQ79" s="5" t="str">
        <f ca="1">IFERROR(__xludf.DUMMYFUNCTION("""COMPUTED_VALUE"""),"T")</f>
        <v>T</v>
      </c>
      <c r="CR79" s="5" t="str">
        <f ca="1">IFERROR(__xludf.DUMMYFUNCTION("""COMPUTED_VALUE"""),"T")</f>
        <v>T</v>
      </c>
      <c r="CS79" s="5" t="str">
        <f ca="1">IFERROR(__xludf.DUMMYFUNCTION("""COMPUTED_VALUE"""),"T")</f>
        <v>T</v>
      </c>
      <c r="CT79" s="5" t="str">
        <f ca="1">IFERROR(__xludf.DUMMYFUNCTION("""COMPUTED_VALUE"""),"T")</f>
        <v>T</v>
      </c>
      <c r="CU79" s="5" t="str">
        <f ca="1">IFERROR(__xludf.DUMMYFUNCTION("""COMPUTED_VALUE"""),"T")</f>
        <v>T</v>
      </c>
      <c r="CV79" s="5" t="str">
        <f ca="1">IFERROR(__xludf.DUMMYFUNCTION("""COMPUTED_VALUE"""),"T")</f>
        <v>T</v>
      </c>
      <c r="CW79" s="5" t="str">
        <f ca="1">IFERROR(__xludf.DUMMYFUNCTION("""COMPUTED_VALUE"""),"T")</f>
        <v>T</v>
      </c>
      <c r="CX79" s="5" t="str">
        <f ca="1">IFERROR(__xludf.DUMMYFUNCTION("""COMPUTED_VALUE"""),"T")</f>
        <v>T</v>
      </c>
      <c r="CY79" s="5" t="str">
        <f ca="1">IFERROR(__xludf.DUMMYFUNCTION("""COMPUTED_VALUE"""),"T")</f>
        <v>T</v>
      </c>
      <c r="CZ79" s="5" t="str">
        <f ca="1">IFERROR(__xludf.DUMMYFUNCTION("""COMPUTED_VALUE"""),"T")</f>
        <v>T</v>
      </c>
      <c r="DA79" s="5" t="str">
        <f ca="1">IFERROR(__xludf.DUMMYFUNCTION("""COMPUTED_VALUE"""),"T")</f>
        <v>T</v>
      </c>
      <c r="DB79" s="5" t="str">
        <f ca="1">IFERROR(__xludf.DUMMYFUNCTION("""COMPUTED_VALUE"""),"T")</f>
        <v>T</v>
      </c>
      <c r="DC79" s="5" t="str">
        <f ca="1">IFERROR(__xludf.DUMMYFUNCTION("""COMPUTED_VALUE"""),"T")</f>
        <v>T</v>
      </c>
      <c r="DD79" s="5" t="str">
        <f ca="1">IFERROR(__xludf.DUMMYFUNCTION("""COMPUTED_VALUE"""),"E")</f>
        <v>E</v>
      </c>
      <c r="DE79" s="5" t="str">
        <f ca="1">IFERROR(__xludf.DUMMYFUNCTION("""COMPUTED_VALUE"""),"E")</f>
        <v>E</v>
      </c>
      <c r="DF79" s="5"/>
      <c r="DG79" s="5"/>
      <c r="DH79" s="5"/>
      <c r="DI79" s="5"/>
      <c r="DJ79" s="5"/>
      <c r="DK79" s="5"/>
      <c r="DL79" s="5"/>
      <c r="DM79" s="5"/>
      <c r="DN79" s="5"/>
      <c r="DO79" s="5"/>
    </row>
    <row r="80" spans="1:119" ht="14">
      <c r="A80" s="3">
        <f t="shared" ca="1" si="0"/>
        <v>49</v>
      </c>
      <c r="B80" s="3" t="str">
        <f ca="1">IFERROR(__xludf.DUMMYFUNCTION("""COMPUTED_VALUE"""),"us-VT")</f>
        <v>us-VT</v>
      </c>
      <c r="C80" s="3" t="str">
        <f ca="1">IFERROR(__xludf.DUMMYFUNCTION("""COMPUTED_VALUE"""),"Vermont")</f>
        <v>Vermont</v>
      </c>
      <c r="D80" s="5" t="str">
        <f ca="1">IFERROR(__xludf.DUMMYFUNCTION("""COMPUTED_VALUE"""),"T")</f>
        <v>T</v>
      </c>
      <c r="E80" s="5" t="str">
        <f ca="1">IFERROR(__xludf.DUMMYFUNCTION("""COMPUTED_VALUE"""),"T")</f>
        <v>T</v>
      </c>
      <c r="F80" s="5" t="str">
        <f ca="1">IFERROR(__xludf.DUMMYFUNCTION("""COMPUTED_VALUE"""),"E")</f>
        <v>E</v>
      </c>
      <c r="G80" s="5" t="str">
        <f ca="1">IFERROR(__xludf.DUMMYFUNCTION("""COMPUTED_VALUE"""),"E")</f>
        <v>E</v>
      </c>
      <c r="H80" s="5" t="str">
        <f ca="1">IFERROR(__xludf.DUMMYFUNCTION("""COMPUTED_VALUE"""),"T")</f>
        <v>T</v>
      </c>
      <c r="I80" s="5" t="str">
        <f ca="1">IFERROR(__xludf.DUMMYFUNCTION("""COMPUTED_VALUE"""),"T")</f>
        <v>T</v>
      </c>
      <c r="J80" s="5" t="str">
        <f ca="1">IFERROR(__xludf.DUMMYFUNCTION("""COMPUTED_VALUE"""),"T")</f>
        <v>T</v>
      </c>
      <c r="K80" s="5" t="str">
        <f ca="1">IFERROR(__xludf.DUMMYFUNCTION("""COMPUTED_VALUE"""),"T")</f>
        <v>T</v>
      </c>
      <c r="L80" s="5" t="str">
        <f ca="1">IFERROR(__xludf.DUMMYFUNCTION("""COMPUTED_VALUE"""),"T")</f>
        <v>T</v>
      </c>
      <c r="M80" s="5" t="str">
        <f ca="1">IFERROR(__xludf.DUMMYFUNCTION("""COMPUTED_VALUE"""),"E")</f>
        <v>E</v>
      </c>
      <c r="N80" s="5" t="str">
        <f ca="1">IFERROR(__xludf.DUMMYFUNCTION("""COMPUTED_VALUE"""),"T")</f>
        <v>T</v>
      </c>
      <c r="O80" s="5" t="str">
        <f ca="1">IFERROR(__xludf.DUMMYFUNCTION("""COMPUTED_VALUE"""),"T")</f>
        <v>T</v>
      </c>
      <c r="P80" s="5" t="str">
        <f ca="1">IFERROR(__xludf.DUMMYFUNCTION("""COMPUTED_VALUE"""),"T")</f>
        <v>T</v>
      </c>
      <c r="Q80" s="5" t="str">
        <f ca="1">IFERROR(__xludf.DUMMYFUNCTION("""COMPUTED_VALUE"""),"T")</f>
        <v>T</v>
      </c>
      <c r="R80" s="5" t="str">
        <f ca="1">IFERROR(__xludf.DUMMYFUNCTION("""COMPUTED_VALUE"""),"E")</f>
        <v>E</v>
      </c>
      <c r="S80" s="5" t="str">
        <f ca="1">IFERROR(__xludf.DUMMYFUNCTION("""COMPUTED_VALUE"""),"E")</f>
        <v>E</v>
      </c>
      <c r="T80" s="5" t="str">
        <f ca="1">IFERROR(__xludf.DUMMYFUNCTION("""COMPUTED_VALUE"""),"E")</f>
        <v>E</v>
      </c>
      <c r="U80" s="5" t="str">
        <f ca="1">IFERROR(__xludf.DUMMYFUNCTION("""COMPUTED_VALUE"""),"E")</f>
        <v>E</v>
      </c>
      <c r="V80" s="5" t="str">
        <f ca="1">IFERROR(__xludf.DUMMYFUNCTION("""COMPUTED_VALUE"""),"E")</f>
        <v>E</v>
      </c>
      <c r="W80" s="5" t="str">
        <f ca="1">IFERROR(__xludf.DUMMYFUNCTION("""COMPUTED_VALUE"""),"E")</f>
        <v>E</v>
      </c>
      <c r="X80" s="5" t="str">
        <f ca="1">IFERROR(__xludf.DUMMYFUNCTION("""COMPUTED_VALUE"""),"E")</f>
        <v>E</v>
      </c>
      <c r="Y80" s="5" t="str">
        <f ca="1">IFERROR(__xludf.DUMMYFUNCTION("""COMPUTED_VALUE"""),"E")</f>
        <v>E</v>
      </c>
      <c r="Z80" s="5" t="str">
        <f ca="1">IFERROR(__xludf.DUMMYFUNCTION("""COMPUTED_VALUE"""),"E")</f>
        <v>E</v>
      </c>
      <c r="AA80" s="5" t="str">
        <f ca="1">IFERROR(__xludf.DUMMYFUNCTION("""COMPUTED_VALUE"""),"E")</f>
        <v>E</v>
      </c>
      <c r="AB80" s="5" t="str">
        <f ca="1">IFERROR(__xludf.DUMMYFUNCTION("""COMPUTED_VALUE"""),"T")</f>
        <v>T</v>
      </c>
      <c r="AC80" s="5" t="str">
        <f ca="1">IFERROR(__xludf.DUMMYFUNCTION("""COMPUTED_VALUE"""),"T")</f>
        <v>T</v>
      </c>
      <c r="AD80" s="5" t="str">
        <f ca="1">IFERROR(__xludf.DUMMYFUNCTION("""COMPUTED_VALUE"""),"E")</f>
        <v>E</v>
      </c>
      <c r="AE80" s="5" t="str">
        <f ca="1">IFERROR(__xludf.DUMMYFUNCTION("""COMPUTED_VALUE"""),"T")</f>
        <v>T</v>
      </c>
      <c r="AF80" s="5" t="str">
        <f ca="1">IFERROR(__xludf.DUMMYFUNCTION("""COMPUTED_VALUE"""),"T")</f>
        <v>T</v>
      </c>
      <c r="AG80" s="5" t="str">
        <f ca="1">IFERROR(__xludf.DUMMYFUNCTION("""COMPUTED_VALUE"""),"T")</f>
        <v>T</v>
      </c>
      <c r="AH80" s="5" t="str">
        <f ca="1">IFERROR(__xludf.DUMMYFUNCTION("""COMPUTED_VALUE"""),"T")</f>
        <v>T</v>
      </c>
      <c r="AI80" s="5" t="str">
        <f ca="1">IFERROR(__xludf.DUMMYFUNCTION("""COMPUTED_VALUE"""),"T")</f>
        <v>T</v>
      </c>
      <c r="AJ80" s="5" t="str">
        <f ca="1">IFERROR(__xludf.DUMMYFUNCTION("""COMPUTED_VALUE"""),"T")</f>
        <v>T</v>
      </c>
      <c r="AK80" s="5" t="str">
        <f ca="1">IFERROR(__xludf.DUMMYFUNCTION("""COMPUTED_VALUE"""),"T")</f>
        <v>T</v>
      </c>
      <c r="AL80" s="5" t="str">
        <f ca="1">IFERROR(__xludf.DUMMYFUNCTION("""COMPUTED_VALUE"""),"T")</f>
        <v>T</v>
      </c>
      <c r="AM80" s="5" t="str">
        <f ca="1">IFERROR(__xludf.DUMMYFUNCTION("""COMPUTED_VALUE"""),"T")</f>
        <v>T</v>
      </c>
      <c r="AN80" s="5" t="str">
        <f ca="1">IFERROR(__xludf.DUMMYFUNCTION("""COMPUTED_VALUE"""),"T")</f>
        <v>T</v>
      </c>
      <c r="AO80" s="5" t="str">
        <f ca="1">IFERROR(__xludf.DUMMYFUNCTION("""COMPUTED_VALUE"""),"T")</f>
        <v>T</v>
      </c>
      <c r="AP80" s="5" t="str">
        <f ca="1">IFERROR(__xludf.DUMMYFUNCTION("""COMPUTED_VALUE"""),"T")</f>
        <v>T</v>
      </c>
      <c r="AQ80" s="5" t="str">
        <f ca="1">IFERROR(__xludf.DUMMYFUNCTION("""COMPUTED_VALUE"""),"T")</f>
        <v>T</v>
      </c>
      <c r="AR80" s="5" t="str">
        <f ca="1">IFERROR(__xludf.DUMMYFUNCTION("""COMPUTED_VALUE"""),"T")</f>
        <v>T</v>
      </c>
      <c r="AS80" s="5" t="str">
        <f ca="1">IFERROR(__xludf.DUMMYFUNCTION("""COMPUTED_VALUE"""),"T")</f>
        <v>T</v>
      </c>
      <c r="AT80" s="5" t="str">
        <f ca="1">IFERROR(__xludf.DUMMYFUNCTION("""COMPUTED_VALUE"""),"T")</f>
        <v>T</v>
      </c>
      <c r="AU80" s="5" t="str">
        <f ca="1">IFERROR(__xludf.DUMMYFUNCTION("""COMPUTED_VALUE"""),"T")</f>
        <v>T</v>
      </c>
      <c r="AV80" s="5" t="str">
        <f ca="1">IFERROR(__xludf.DUMMYFUNCTION("""COMPUTED_VALUE"""),"T")</f>
        <v>T</v>
      </c>
      <c r="AW80" s="5" t="str">
        <f ca="1">IFERROR(__xludf.DUMMYFUNCTION("""COMPUTED_VALUE"""),"T")</f>
        <v>T</v>
      </c>
      <c r="AX80" s="5" t="str">
        <f ca="1">IFERROR(__xludf.DUMMYFUNCTION("""COMPUTED_VALUE"""),"T")</f>
        <v>T</v>
      </c>
      <c r="AY80" s="5" t="str">
        <f ca="1">IFERROR(__xludf.DUMMYFUNCTION("""COMPUTED_VALUE"""),"T")</f>
        <v>T</v>
      </c>
      <c r="AZ80" s="5" t="str">
        <f ca="1">IFERROR(__xludf.DUMMYFUNCTION("""COMPUTED_VALUE"""),"T")</f>
        <v>T</v>
      </c>
      <c r="BA80" s="5" t="str">
        <f ca="1">IFERROR(__xludf.DUMMYFUNCTION("""COMPUTED_VALUE"""),"T")</f>
        <v>T</v>
      </c>
      <c r="BB80" s="5" t="str">
        <f ca="1">IFERROR(__xludf.DUMMYFUNCTION("""COMPUTED_VALUE"""),"T")</f>
        <v>T</v>
      </c>
      <c r="BC80" s="5" t="str">
        <f ca="1">IFERROR(__xludf.DUMMYFUNCTION("""COMPUTED_VALUE"""),"T")</f>
        <v>T</v>
      </c>
      <c r="BD80" s="5" t="str">
        <f ca="1">IFERROR(__xludf.DUMMYFUNCTION("""COMPUTED_VALUE"""),"T")</f>
        <v>T</v>
      </c>
      <c r="BE80" s="5" t="str">
        <f ca="1">IFERROR(__xludf.DUMMYFUNCTION("""COMPUTED_VALUE"""),"E")</f>
        <v>E</v>
      </c>
      <c r="BF80" s="5" t="str">
        <f ca="1">IFERROR(__xludf.DUMMYFUNCTION("""COMPUTED_VALUE"""),"E")</f>
        <v>E</v>
      </c>
      <c r="BG80" s="5" t="str">
        <f ca="1">IFERROR(__xludf.DUMMYFUNCTION("""COMPUTED_VALUE"""),"E")</f>
        <v>E</v>
      </c>
      <c r="BH80" s="5" t="str">
        <f ca="1">IFERROR(__xludf.DUMMYFUNCTION("""COMPUTED_VALUE"""),"E")</f>
        <v>E</v>
      </c>
      <c r="BI80" s="5" t="str">
        <f ca="1">IFERROR(__xludf.DUMMYFUNCTION("""COMPUTED_VALUE"""),"E")</f>
        <v>E</v>
      </c>
      <c r="BJ80" s="5" t="str">
        <f ca="1">IFERROR(__xludf.DUMMYFUNCTION("""COMPUTED_VALUE"""),"E")</f>
        <v>E</v>
      </c>
      <c r="BK80" s="5" t="str">
        <f ca="1">IFERROR(__xludf.DUMMYFUNCTION("""COMPUTED_VALUE"""),"E")</f>
        <v>E</v>
      </c>
      <c r="BL80" s="5" t="str">
        <f ca="1">IFERROR(__xludf.DUMMYFUNCTION("""COMPUTED_VALUE"""),"E")</f>
        <v>E</v>
      </c>
      <c r="BM80" s="5" t="str">
        <f ca="1">IFERROR(__xludf.DUMMYFUNCTION("""COMPUTED_VALUE"""),"E")</f>
        <v>E</v>
      </c>
      <c r="BN80" s="5" t="str">
        <f ca="1">IFERROR(__xludf.DUMMYFUNCTION("""COMPUTED_VALUE"""),"E")</f>
        <v>E</v>
      </c>
      <c r="BO80" s="5" t="str">
        <f ca="1">IFERROR(__xludf.DUMMYFUNCTION("""COMPUTED_VALUE"""),"E")</f>
        <v>E</v>
      </c>
      <c r="BP80" s="5" t="str">
        <f ca="1">IFERROR(__xludf.DUMMYFUNCTION("""COMPUTED_VALUE"""),"T")</f>
        <v>T</v>
      </c>
      <c r="BQ80" s="5" t="str">
        <f ca="1">IFERROR(__xludf.DUMMYFUNCTION("""COMPUTED_VALUE"""),"T")</f>
        <v>T</v>
      </c>
      <c r="BR80" s="5" t="str">
        <f ca="1">IFERROR(__xludf.DUMMYFUNCTION("""COMPUTED_VALUE"""),"T")</f>
        <v>T</v>
      </c>
      <c r="BS80" s="5" t="str">
        <f ca="1">IFERROR(__xludf.DUMMYFUNCTION("""COMPUTED_VALUE"""),"T")</f>
        <v>T</v>
      </c>
      <c r="BT80" s="5" t="str">
        <f ca="1">IFERROR(__xludf.DUMMYFUNCTION("""COMPUTED_VALUE"""),"T")</f>
        <v>T</v>
      </c>
      <c r="BU80" s="5" t="str">
        <f ca="1">IFERROR(__xludf.DUMMYFUNCTION("""COMPUTED_VALUE"""),"T")</f>
        <v>T</v>
      </c>
      <c r="BV80" s="5" t="str">
        <f ca="1">IFERROR(__xludf.DUMMYFUNCTION("""COMPUTED_VALUE"""),"T")</f>
        <v>T</v>
      </c>
      <c r="BW80" s="5" t="str">
        <f ca="1">IFERROR(__xludf.DUMMYFUNCTION("""COMPUTED_VALUE"""),"T")</f>
        <v>T</v>
      </c>
      <c r="BX80" s="5" t="str">
        <f ca="1">IFERROR(__xludf.DUMMYFUNCTION("""COMPUTED_VALUE"""),"T")</f>
        <v>T</v>
      </c>
      <c r="BY80" s="5" t="str">
        <f ca="1">IFERROR(__xludf.DUMMYFUNCTION("""COMPUTED_VALUE"""),"T")</f>
        <v>T</v>
      </c>
      <c r="BZ80" s="5" t="str">
        <f ca="1">IFERROR(__xludf.DUMMYFUNCTION("""COMPUTED_VALUE"""),"T")</f>
        <v>T</v>
      </c>
      <c r="CA80" s="5" t="str">
        <f ca="1">IFERROR(__xludf.DUMMYFUNCTION("""COMPUTED_VALUE"""),"T")</f>
        <v>T</v>
      </c>
      <c r="CB80" s="5" t="str">
        <f ca="1">IFERROR(__xludf.DUMMYFUNCTION("""COMPUTED_VALUE"""),"T")</f>
        <v>T</v>
      </c>
      <c r="CC80" s="5" t="str">
        <f ca="1">IFERROR(__xludf.DUMMYFUNCTION("""COMPUTED_VALUE"""),"T")</f>
        <v>T</v>
      </c>
      <c r="CD80" s="5" t="str">
        <f ca="1">IFERROR(__xludf.DUMMYFUNCTION("""COMPUTED_VALUE"""),"T")</f>
        <v>T</v>
      </c>
      <c r="CE80" s="5" t="str">
        <f ca="1">IFERROR(__xludf.DUMMYFUNCTION("""COMPUTED_VALUE"""),"T")</f>
        <v>T</v>
      </c>
      <c r="CF80" s="5" t="str">
        <f ca="1">IFERROR(__xludf.DUMMYFUNCTION("""COMPUTED_VALUE"""),"T")</f>
        <v>T</v>
      </c>
      <c r="CG80" s="5" t="str">
        <f ca="1">IFERROR(__xludf.DUMMYFUNCTION("""COMPUTED_VALUE"""),"T")</f>
        <v>T</v>
      </c>
      <c r="CH80" s="5" t="str">
        <f ca="1">IFERROR(__xludf.DUMMYFUNCTION("""COMPUTED_VALUE"""),"T")</f>
        <v>T</v>
      </c>
      <c r="CI80" s="5" t="str">
        <f ca="1">IFERROR(__xludf.DUMMYFUNCTION("""COMPUTED_VALUE"""),"T")</f>
        <v>T</v>
      </c>
      <c r="CJ80" s="5" t="str">
        <f ca="1">IFERROR(__xludf.DUMMYFUNCTION("""COMPUTED_VALUE"""),"T")</f>
        <v>T</v>
      </c>
      <c r="CK80" s="5" t="str">
        <f ca="1">IFERROR(__xludf.DUMMYFUNCTION("""COMPUTED_VALUE"""),"T")</f>
        <v>T</v>
      </c>
      <c r="CL80" s="5" t="str">
        <f ca="1">IFERROR(__xludf.DUMMYFUNCTION("""COMPUTED_VALUE"""),"T")</f>
        <v>T</v>
      </c>
      <c r="CM80" s="5" t="str">
        <f ca="1">IFERROR(__xludf.DUMMYFUNCTION("""COMPUTED_VALUE"""),"T")</f>
        <v>T</v>
      </c>
      <c r="CN80" s="5" t="str">
        <f ca="1">IFERROR(__xludf.DUMMYFUNCTION("""COMPUTED_VALUE"""),"T")</f>
        <v>T</v>
      </c>
      <c r="CO80" s="5" t="str">
        <f ca="1">IFERROR(__xludf.DUMMYFUNCTION("""COMPUTED_VALUE"""),"T")</f>
        <v>T</v>
      </c>
      <c r="CP80" s="5" t="str">
        <f ca="1">IFERROR(__xludf.DUMMYFUNCTION("""COMPUTED_VALUE"""),"T")</f>
        <v>T</v>
      </c>
      <c r="CQ80" s="5" t="str">
        <f ca="1">IFERROR(__xludf.DUMMYFUNCTION("""COMPUTED_VALUE"""),"T")</f>
        <v>T</v>
      </c>
      <c r="CR80" s="5" t="str">
        <f ca="1">IFERROR(__xludf.DUMMYFUNCTION("""COMPUTED_VALUE"""),"E")</f>
        <v>E</v>
      </c>
      <c r="CS80" s="5" t="str">
        <f ca="1">IFERROR(__xludf.DUMMYFUNCTION("""COMPUTED_VALUE"""),"E")</f>
        <v>E</v>
      </c>
      <c r="CT80" s="5" t="str">
        <f ca="1">IFERROR(__xludf.DUMMYFUNCTION("""COMPUTED_VALUE"""),"E")</f>
        <v>E</v>
      </c>
      <c r="CU80" s="5" t="str">
        <f ca="1">IFERROR(__xludf.DUMMYFUNCTION("""COMPUTED_VALUE"""),"E")</f>
        <v>E</v>
      </c>
      <c r="CV80" s="5" t="str">
        <f ca="1">IFERROR(__xludf.DUMMYFUNCTION("""COMPUTED_VALUE"""),"E")</f>
        <v>E</v>
      </c>
      <c r="CW80" s="5" t="str">
        <f ca="1">IFERROR(__xludf.DUMMYFUNCTION("""COMPUTED_VALUE"""),"E")</f>
        <v>E</v>
      </c>
      <c r="CX80" s="5" t="str">
        <f ca="1">IFERROR(__xludf.DUMMYFUNCTION("""COMPUTED_VALUE"""),"E")</f>
        <v>E</v>
      </c>
      <c r="CY80" s="5" t="str">
        <f ca="1">IFERROR(__xludf.DUMMYFUNCTION("""COMPUTED_VALUE"""),"E")</f>
        <v>E</v>
      </c>
      <c r="CZ80" s="5" t="str">
        <f ca="1">IFERROR(__xludf.DUMMYFUNCTION("""COMPUTED_VALUE"""),"E")</f>
        <v>E</v>
      </c>
      <c r="DA80" s="5" t="str">
        <f ca="1">IFERROR(__xludf.DUMMYFUNCTION("""COMPUTED_VALUE"""),"E")</f>
        <v>E</v>
      </c>
      <c r="DB80" s="5" t="str">
        <f ca="1">IFERROR(__xludf.DUMMYFUNCTION("""COMPUTED_VALUE"""),"E")</f>
        <v>E</v>
      </c>
      <c r="DC80" s="5" t="str">
        <f ca="1">IFERROR(__xludf.DUMMYFUNCTION("""COMPUTED_VALUE"""),"E")</f>
        <v>E</v>
      </c>
      <c r="DD80" s="5" t="str">
        <f ca="1">IFERROR(__xludf.DUMMYFUNCTION("""COMPUTED_VALUE"""),"T")</f>
        <v>T</v>
      </c>
      <c r="DE80" s="5" t="str">
        <f ca="1">IFERROR(__xludf.DUMMYFUNCTION("""COMPUTED_VALUE"""),"T")</f>
        <v>T</v>
      </c>
      <c r="DF80" s="5"/>
      <c r="DG80" s="5"/>
      <c r="DH80" s="5"/>
      <c r="DI80" s="5"/>
      <c r="DJ80" s="5"/>
      <c r="DK80" s="5"/>
      <c r="DL80" s="5"/>
      <c r="DM80" s="5"/>
      <c r="DN80" s="5"/>
      <c r="DO80" s="5"/>
    </row>
    <row r="81" spans="1:119" ht="14">
      <c r="A81" s="3">
        <f t="shared" ca="1" si="0"/>
        <v>50</v>
      </c>
      <c r="B81" s="3" t="str">
        <f ca="1">IFERROR(__xludf.DUMMYFUNCTION("""COMPUTED_VALUE"""),"us-WA")</f>
        <v>us-WA</v>
      </c>
      <c r="C81" s="3" t="str">
        <f ca="1">IFERROR(__xludf.DUMMYFUNCTION("""COMPUTED_VALUE"""),"Washington")</f>
        <v>Washington</v>
      </c>
      <c r="D81" s="5" t="str">
        <f ca="1">IFERROR(__xludf.DUMMYFUNCTION("""COMPUTED_VALUE"""),"T")</f>
        <v>T</v>
      </c>
      <c r="E81" s="5" t="str">
        <f ca="1">IFERROR(__xludf.DUMMYFUNCTION("""COMPUTED_VALUE"""),"T")</f>
        <v>T</v>
      </c>
      <c r="F81" s="5" t="str">
        <f ca="1">IFERROR(__xludf.DUMMYFUNCTION("""COMPUTED_VALUE"""),"E")</f>
        <v>E</v>
      </c>
      <c r="G81" s="5" t="str">
        <f ca="1">IFERROR(__xludf.DUMMYFUNCTION("""COMPUTED_VALUE"""),"E")</f>
        <v>E</v>
      </c>
      <c r="H81" s="5" t="str">
        <f ca="1">IFERROR(__xludf.DUMMYFUNCTION("""COMPUTED_VALUE"""),"T")</f>
        <v>T</v>
      </c>
      <c r="I81" s="5" t="str">
        <f ca="1">IFERROR(__xludf.DUMMYFUNCTION("""COMPUTED_VALUE"""),"T")</f>
        <v>T</v>
      </c>
      <c r="J81" s="5" t="str">
        <f ca="1">IFERROR(__xludf.DUMMYFUNCTION("""COMPUTED_VALUE"""),"E")</f>
        <v>E</v>
      </c>
      <c r="K81" s="5" t="str">
        <f ca="1">IFERROR(__xludf.DUMMYFUNCTION("""COMPUTED_VALUE"""),"E")</f>
        <v>E</v>
      </c>
      <c r="L81" s="5" t="str">
        <f ca="1">IFERROR(__xludf.DUMMYFUNCTION("""COMPUTED_VALUE"""),"T")</f>
        <v>T</v>
      </c>
      <c r="M81" s="5" t="str">
        <f ca="1">IFERROR(__xludf.DUMMYFUNCTION("""COMPUTED_VALUE"""),"E")</f>
        <v>E</v>
      </c>
      <c r="N81" s="5" t="str">
        <f ca="1">IFERROR(__xludf.DUMMYFUNCTION("""COMPUTED_VALUE"""),"T")</f>
        <v>T</v>
      </c>
      <c r="O81" s="5" t="str">
        <f ca="1">IFERROR(__xludf.DUMMYFUNCTION("""COMPUTED_VALUE"""),"T")</f>
        <v>T</v>
      </c>
      <c r="P81" s="5" t="str">
        <f ca="1">IFERROR(__xludf.DUMMYFUNCTION("""COMPUTED_VALUE"""),"T")</f>
        <v>T</v>
      </c>
      <c r="Q81" s="5" t="str">
        <f ca="1">IFERROR(__xludf.DUMMYFUNCTION("""COMPUTED_VALUE"""),"T")</f>
        <v>T</v>
      </c>
      <c r="R81" s="5" t="str">
        <f ca="1">IFERROR(__xludf.DUMMYFUNCTION("""COMPUTED_VALUE"""),"T")</f>
        <v>T</v>
      </c>
      <c r="S81" s="5" t="str">
        <f ca="1">IFERROR(__xludf.DUMMYFUNCTION("""COMPUTED_VALUE"""),"T")</f>
        <v>T</v>
      </c>
      <c r="T81" s="5" t="str">
        <f ca="1">IFERROR(__xludf.DUMMYFUNCTION("""COMPUTED_VALUE"""),"E")</f>
        <v>E</v>
      </c>
      <c r="U81" s="5" t="str">
        <f ca="1">IFERROR(__xludf.DUMMYFUNCTION("""COMPUTED_VALUE"""),"E")</f>
        <v>E</v>
      </c>
      <c r="V81" s="5" t="str">
        <f ca="1">IFERROR(__xludf.DUMMYFUNCTION("""COMPUTED_VALUE"""),"T")</f>
        <v>T</v>
      </c>
      <c r="W81" s="5" t="str">
        <f ca="1">IFERROR(__xludf.DUMMYFUNCTION("""COMPUTED_VALUE"""),"T")</f>
        <v>T</v>
      </c>
      <c r="X81" s="5" t="str">
        <f ca="1">IFERROR(__xludf.DUMMYFUNCTION("""COMPUTED_VALUE"""),"E")</f>
        <v>E</v>
      </c>
      <c r="Y81" s="5" t="str">
        <f ca="1">IFERROR(__xludf.DUMMYFUNCTION("""COMPUTED_VALUE"""),"E")</f>
        <v>E</v>
      </c>
      <c r="Z81" s="5" t="str">
        <f ca="1">IFERROR(__xludf.DUMMYFUNCTION("""COMPUTED_VALUE"""),"T")</f>
        <v>T</v>
      </c>
      <c r="AA81" s="5" t="str">
        <f ca="1">IFERROR(__xludf.DUMMYFUNCTION("""COMPUTED_VALUE"""),"T")</f>
        <v>T</v>
      </c>
      <c r="AB81" s="5" t="str">
        <f ca="1">IFERROR(__xludf.DUMMYFUNCTION("""COMPUTED_VALUE"""),"T")</f>
        <v>T</v>
      </c>
      <c r="AC81" s="5" t="str">
        <f ca="1">IFERROR(__xludf.DUMMYFUNCTION("""COMPUTED_VALUE"""),"T")</f>
        <v>T</v>
      </c>
      <c r="AD81" s="5" t="str">
        <f ca="1">IFERROR(__xludf.DUMMYFUNCTION("""COMPUTED_VALUE"""),"E")</f>
        <v>E</v>
      </c>
      <c r="AE81" s="5" t="str">
        <f ca="1">IFERROR(__xludf.DUMMYFUNCTION("""COMPUTED_VALUE"""),"T")</f>
        <v>T</v>
      </c>
      <c r="AF81" s="5" t="str">
        <f ca="1">IFERROR(__xludf.DUMMYFUNCTION("""COMPUTED_VALUE"""),"T")</f>
        <v>T</v>
      </c>
      <c r="AG81" s="5" t="str">
        <f ca="1">IFERROR(__xludf.DUMMYFUNCTION("""COMPUTED_VALUE"""),"T")</f>
        <v>T</v>
      </c>
      <c r="AH81" s="5" t="str">
        <f ca="1">IFERROR(__xludf.DUMMYFUNCTION("""COMPUTED_VALUE"""),"T")</f>
        <v>T</v>
      </c>
      <c r="AI81" s="5" t="str">
        <f ca="1">IFERROR(__xludf.DUMMYFUNCTION("""COMPUTED_VALUE"""),"T")</f>
        <v>T</v>
      </c>
      <c r="AJ81" s="5" t="str">
        <f ca="1">IFERROR(__xludf.DUMMYFUNCTION("""COMPUTED_VALUE"""),"T")</f>
        <v>T</v>
      </c>
      <c r="AK81" s="5" t="str">
        <f ca="1">IFERROR(__xludf.DUMMYFUNCTION("""COMPUTED_VALUE"""),"T")</f>
        <v>T</v>
      </c>
      <c r="AL81" s="5" t="str">
        <f ca="1">IFERROR(__xludf.DUMMYFUNCTION("""COMPUTED_VALUE"""),"T")</f>
        <v>T</v>
      </c>
      <c r="AM81" s="5" t="str">
        <f ca="1">IFERROR(__xludf.DUMMYFUNCTION("""COMPUTED_VALUE"""),"T")</f>
        <v>T</v>
      </c>
      <c r="AN81" s="5" t="str">
        <f ca="1">IFERROR(__xludf.DUMMYFUNCTION("""COMPUTED_VALUE"""),"T")</f>
        <v>T</v>
      </c>
      <c r="AO81" s="5" t="str">
        <f ca="1">IFERROR(__xludf.DUMMYFUNCTION("""COMPUTED_VALUE"""),"T")</f>
        <v>T</v>
      </c>
      <c r="AP81" s="5" t="str">
        <f ca="1">IFERROR(__xludf.DUMMYFUNCTION("""COMPUTED_VALUE"""),"T")</f>
        <v>T</v>
      </c>
      <c r="AQ81" s="5" t="str">
        <f ca="1">IFERROR(__xludf.DUMMYFUNCTION("""COMPUTED_VALUE"""),"T")</f>
        <v>T</v>
      </c>
      <c r="AR81" s="5" t="str">
        <f ca="1">IFERROR(__xludf.DUMMYFUNCTION("""COMPUTED_VALUE"""),"T")</f>
        <v>T</v>
      </c>
      <c r="AS81" s="5" t="str">
        <f ca="1">IFERROR(__xludf.DUMMYFUNCTION("""COMPUTED_VALUE"""),"T")</f>
        <v>T</v>
      </c>
      <c r="AT81" s="5" t="str">
        <f ca="1">IFERROR(__xludf.DUMMYFUNCTION("""COMPUTED_VALUE"""),"T")</f>
        <v>T</v>
      </c>
      <c r="AU81" s="5" t="str">
        <f ca="1">IFERROR(__xludf.DUMMYFUNCTION("""COMPUTED_VALUE"""),"T")</f>
        <v>T</v>
      </c>
      <c r="AV81" s="5" t="str">
        <f ca="1">IFERROR(__xludf.DUMMYFUNCTION("""COMPUTED_VALUE"""),"T")</f>
        <v>T</v>
      </c>
      <c r="AW81" s="5" t="str">
        <f ca="1">IFERROR(__xludf.DUMMYFUNCTION("""COMPUTED_VALUE"""),"T")</f>
        <v>T</v>
      </c>
      <c r="AX81" s="5" t="str">
        <f ca="1">IFERROR(__xludf.DUMMYFUNCTION("""COMPUTED_VALUE"""),"T")</f>
        <v>T</v>
      </c>
      <c r="AY81" s="5" t="str">
        <f ca="1">IFERROR(__xludf.DUMMYFUNCTION("""COMPUTED_VALUE"""),"T")</f>
        <v>T</v>
      </c>
      <c r="AZ81" s="5" t="str">
        <f ca="1">IFERROR(__xludf.DUMMYFUNCTION("""COMPUTED_VALUE"""),"T")</f>
        <v>T</v>
      </c>
      <c r="BA81" s="5" t="str">
        <f ca="1">IFERROR(__xludf.DUMMYFUNCTION("""COMPUTED_VALUE"""),"T")</f>
        <v>T</v>
      </c>
      <c r="BB81" s="5" t="str">
        <f ca="1">IFERROR(__xludf.DUMMYFUNCTION("""COMPUTED_VALUE"""),"T")</f>
        <v>T</v>
      </c>
      <c r="BC81" s="5" t="str">
        <f ca="1">IFERROR(__xludf.DUMMYFUNCTION("""COMPUTED_VALUE"""),"T")</f>
        <v>T</v>
      </c>
      <c r="BD81" s="5" t="str">
        <f ca="1">IFERROR(__xludf.DUMMYFUNCTION("""COMPUTED_VALUE"""),"T")</f>
        <v>T</v>
      </c>
      <c r="BE81" s="5" t="str">
        <f ca="1">IFERROR(__xludf.DUMMYFUNCTION("""COMPUTED_VALUE"""),"T")</f>
        <v>T</v>
      </c>
      <c r="BF81" s="5" t="str">
        <f ca="1">IFERROR(__xludf.DUMMYFUNCTION("""COMPUTED_VALUE"""),"T")</f>
        <v>T</v>
      </c>
      <c r="BG81" s="5" t="str">
        <f ca="1">IFERROR(__xludf.DUMMYFUNCTION("""COMPUTED_VALUE"""),"T")</f>
        <v>T</v>
      </c>
      <c r="BH81" s="5" t="str">
        <f ca="1">IFERROR(__xludf.DUMMYFUNCTION("""COMPUTED_VALUE"""),"T")</f>
        <v>T</v>
      </c>
      <c r="BI81" s="5" t="str">
        <f ca="1">IFERROR(__xludf.DUMMYFUNCTION("""COMPUTED_VALUE"""),"E")</f>
        <v>E</v>
      </c>
      <c r="BJ81" s="5" t="str">
        <f ca="1">IFERROR(__xludf.DUMMYFUNCTION("""COMPUTED_VALUE"""),"E")</f>
        <v>E</v>
      </c>
      <c r="BK81" s="5" t="str">
        <f ca="1">IFERROR(__xludf.DUMMYFUNCTION("""COMPUTED_VALUE"""),"T")</f>
        <v>T</v>
      </c>
      <c r="BL81" s="5" t="str">
        <f ca="1">IFERROR(__xludf.DUMMYFUNCTION("""COMPUTED_VALUE"""),"T")</f>
        <v>T</v>
      </c>
      <c r="BM81" s="5" t="str">
        <f ca="1">IFERROR(__xludf.DUMMYFUNCTION("""COMPUTED_VALUE"""),"T")</f>
        <v>T</v>
      </c>
      <c r="BN81" s="5" t="str">
        <f ca="1">IFERROR(__xludf.DUMMYFUNCTION("""COMPUTED_VALUE"""),"T")</f>
        <v>T</v>
      </c>
      <c r="BO81" s="5" t="str">
        <f ca="1">IFERROR(__xludf.DUMMYFUNCTION("""COMPUTED_VALUE"""),"T")</f>
        <v>T</v>
      </c>
      <c r="BP81" s="5" t="str">
        <f ca="1">IFERROR(__xludf.DUMMYFUNCTION("""COMPUTED_VALUE"""),"T")</f>
        <v>T</v>
      </c>
      <c r="BQ81" s="5" t="str">
        <f ca="1">IFERROR(__xludf.DUMMYFUNCTION("""COMPUTED_VALUE"""),"T")</f>
        <v>T</v>
      </c>
      <c r="BR81" s="5" t="str">
        <f ca="1">IFERROR(__xludf.DUMMYFUNCTION("""COMPUTED_VALUE"""),"T")</f>
        <v>T</v>
      </c>
      <c r="BS81" s="5" t="str">
        <f ca="1">IFERROR(__xludf.DUMMYFUNCTION("""COMPUTED_VALUE"""),"T")</f>
        <v>T</v>
      </c>
      <c r="BT81" s="5" t="str">
        <f ca="1">IFERROR(__xludf.DUMMYFUNCTION("""COMPUTED_VALUE"""),"T")</f>
        <v>T</v>
      </c>
      <c r="BU81" s="5" t="str">
        <f ca="1">IFERROR(__xludf.DUMMYFUNCTION("""COMPUTED_VALUE"""),"T")</f>
        <v>T</v>
      </c>
      <c r="BV81" s="5" t="str">
        <f ca="1">IFERROR(__xludf.DUMMYFUNCTION("""COMPUTED_VALUE"""),"T")</f>
        <v>T</v>
      </c>
      <c r="BW81" s="5" t="str">
        <f ca="1">IFERROR(__xludf.DUMMYFUNCTION("""COMPUTED_VALUE"""),"T")</f>
        <v>T</v>
      </c>
      <c r="BX81" s="5" t="str">
        <f ca="1">IFERROR(__xludf.DUMMYFUNCTION("""COMPUTED_VALUE"""),"T")</f>
        <v>T</v>
      </c>
      <c r="BY81" s="5" t="str">
        <f ca="1">IFERROR(__xludf.DUMMYFUNCTION("""COMPUTED_VALUE"""),"T")</f>
        <v>T</v>
      </c>
      <c r="BZ81" s="5" t="str">
        <f ca="1">IFERROR(__xludf.DUMMYFUNCTION("""COMPUTED_VALUE"""),"T")</f>
        <v>T</v>
      </c>
      <c r="CA81" s="5" t="str">
        <f ca="1">IFERROR(__xludf.DUMMYFUNCTION("""COMPUTED_VALUE"""),"T")</f>
        <v>T</v>
      </c>
      <c r="CB81" s="5" t="str">
        <f ca="1">IFERROR(__xludf.DUMMYFUNCTION("""COMPUTED_VALUE"""),"T")</f>
        <v>T</v>
      </c>
      <c r="CC81" s="5" t="str">
        <f ca="1">IFERROR(__xludf.DUMMYFUNCTION("""COMPUTED_VALUE"""),"T")</f>
        <v>T</v>
      </c>
      <c r="CD81" s="5" t="str">
        <f ca="1">IFERROR(__xludf.DUMMYFUNCTION("""COMPUTED_VALUE"""),"T")</f>
        <v>T</v>
      </c>
      <c r="CE81" s="5" t="str">
        <f ca="1">IFERROR(__xludf.DUMMYFUNCTION("""COMPUTED_VALUE"""),"T")</f>
        <v>T</v>
      </c>
      <c r="CF81" s="5" t="str">
        <f ca="1">IFERROR(__xludf.DUMMYFUNCTION("""COMPUTED_VALUE"""),"T")</f>
        <v>T</v>
      </c>
      <c r="CG81" s="5" t="str">
        <f ca="1">IFERROR(__xludf.DUMMYFUNCTION("""COMPUTED_VALUE"""),"T")</f>
        <v>T</v>
      </c>
      <c r="CH81" s="5" t="str">
        <f ca="1">IFERROR(__xludf.DUMMYFUNCTION("""COMPUTED_VALUE"""),"T")</f>
        <v>T</v>
      </c>
      <c r="CI81" s="5" t="str">
        <f ca="1">IFERROR(__xludf.DUMMYFUNCTION("""COMPUTED_VALUE"""),"T")</f>
        <v>T</v>
      </c>
      <c r="CJ81" s="5" t="str">
        <f ca="1">IFERROR(__xludf.DUMMYFUNCTION("""COMPUTED_VALUE"""),"T")</f>
        <v>T</v>
      </c>
      <c r="CK81" s="5" t="str">
        <f ca="1">IFERROR(__xludf.DUMMYFUNCTION("""COMPUTED_VALUE"""),"T")</f>
        <v>T</v>
      </c>
      <c r="CL81" s="5" t="str">
        <f ca="1">IFERROR(__xludf.DUMMYFUNCTION("""COMPUTED_VALUE"""),"T")</f>
        <v>T</v>
      </c>
      <c r="CM81" s="5" t="str">
        <f ca="1">IFERROR(__xludf.DUMMYFUNCTION("""COMPUTED_VALUE"""),"T")</f>
        <v>T</v>
      </c>
      <c r="CN81" s="5" t="str">
        <f ca="1">IFERROR(__xludf.DUMMYFUNCTION("""COMPUTED_VALUE"""),"T")</f>
        <v>T</v>
      </c>
      <c r="CO81" s="5" t="str">
        <f ca="1">IFERROR(__xludf.DUMMYFUNCTION("""COMPUTED_VALUE"""),"T")</f>
        <v>T</v>
      </c>
      <c r="CP81" s="5" t="str">
        <f ca="1">IFERROR(__xludf.DUMMYFUNCTION("""COMPUTED_VALUE"""),"T")</f>
        <v>T</v>
      </c>
      <c r="CQ81" s="5" t="str">
        <f ca="1">IFERROR(__xludf.DUMMYFUNCTION("""COMPUTED_VALUE"""),"T")</f>
        <v>T</v>
      </c>
      <c r="CR81" s="5" t="str">
        <f ca="1">IFERROR(__xludf.DUMMYFUNCTION("""COMPUTED_VALUE"""),"T")</f>
        <v>T</v>
      </c>
      <c r="CS81" s="5" t="str">
        <f ca="1">IFERROR(__xludf.DUMMYFUNCTION("""COMPUTED_VALUE"""),"T")</f>
        <v>T</v>
      </c>
      <c r="CT81" s="5" t="str">
        <f ca="1">IFERROR(__xludf.DUMMYFUNCTION("""COMPUTED_VALUE"""),"T")</f>
        <v>T</v>
      </c>
      <c r="CU81" s="5" t="str">
        <f ca="1">IFERROR(__xludf.DUMMYFUNCTION("""COMPUTED_VALUE"""),"T")</f>
        <v>T</v>
      </c>
      <c r="CV81" s="5" t="str">
        <f ca="1">IFERROR(__xludf.DUMMYFUNCTION("""COMPUTED_VALUE"""),"T")</f>
        <v>T</v>
      </c>
      <c r="CW81" s="5" t="str">
        <f ca="1">IFERROR(__xludf.DUMMYFUNCTION("""COMPUTED_VALUE"""),"T")</f>
        <v>T</v>
      </c>
      <c r="CX81" s="5" t="str">
        <f ca="1">IFERROR(__xludf.DUMMYFUNCTION("""COMPUTED_VALUE"""),"T")</f>
        <v>T</v>
      </c>
      <c r="CY81" s="5" t="str">
        <f ca="1">IFERROR(__xludf.DUMMYFUNCTION("""COMPUTED_VALUE"""),"T")</f>
        <v>T</v>
      </c>
      <c r="CZ81" s="5" t="str">
        <f ca="1">IFERROR(__xludf.DUMMYFUNCTION("""COMPUTED_VALUE"""),"T")</f>
        <v>T</v>
      </c>
      <c r="DA81" s="5" t="str">
        <f ca="1">IFERROR(__xludf.DUMMYFUNCTION("""COMPUTED_VALUE"""),"T")</f>
        <v>T</v>
      </c>
      <c r="DB81" s="5" t="str">
        <f ca="1">IFERROR(__xludf.DUMMYFUNCTION("""COMPUTED_VALUE"""),"T")</f>
        <v>T</v>
      </c>
      <c r="DC81" s="5" t="str">
        <f ca="1">IFERROR(__xludf.DUMMYFUNCTION("""COMPUTED_VALUE"""),"T")</f>
        <v>T</v>
      </c>
      <c r="DD81" s="5" t="str">
        <f ca="1">IFERROR(__xludf.DUMMYFUNCTION("""COMPUTED_VALUE"""),"T")</f>
        <v>T</v>
      </c>
      <c r="DE81" s="5" t="str">
        <f ca="1">IFERROR(__xludf.DUMMYFUNCTION("""COMPUTED_VALUE"""),"T")</f>
        <v>T</v>
      </c>
      <c r="DF81" s="5"/>
      <c r="DG81" s="5"/>
      <c r="DH81" s="5"/>
      <c r="DI81" s="5"/>
      <c r="DJ81" s="5"/>
      <c r="DK81" s="5"/>
      <c r="DL81" s="5"/>
      <c r="DM81" s="5"/>
      <c r="DN81" s="5"/>
      <c r="DO81" s="5"/>
    </row>
    <row r="82" spans="1:119" ht="14">
      <c r="A82" s="3">
        <f t="shared" ca="1" si="0"/>
        <v>51</v>
      </c>
      <c r="B82" s="3" t="str">
        <f ca="1">IFERROR(__xludf.DUMMYFUNCTION("""COMPUTED_VALUE"""),"us-WI")</f>
        <v>us-WI</v>
      </c>
      <c r="C82" s="3" t="str">
        <f ca="1">IFERROR(__xludf.DUMMYFUNCTION("""COMPUTED_VALUE"""),"Wisconsin")</f>
        <v>Wisconsin</v>
      </c>
      <c r="D82" s="5" t="str">
        <f ca="1">IFERROR(__xludf.DUMMYFUNCTION("""COMPUTED_VALUE"""),"E")</f>
        <v>E</v>
      </c>
      <c r="E82" s="5" t="str">
        <f ca="1">IFERROR(__xludf.DUMMYFUNCTION("""COMPUTED_VALUE"""),"E")</f>
        <v>E</v>
      </c>
      <c r="F82" s="5" t="str">
        <f ca="1">IFERROR(__xludf.DUMMYFUNCTION("""COMPUTED_VALUE"""),"E")</f>
        <v>E</v>
      </c>
      <c r="G82" s="5" t="str">
        <f ca="1">IFERROR(__xludf.DUMMYFUNCTION("""COMPUTED_VALUE"""),"E")</f>
        <v>E</v>
      </c>
      <c r="H82" s="5" t="str">
        <f ca="1">IFERROR(__xludf.DUMMYFUNCTION("""COMPUTED_VALUE"""),"E")</f>
        <v>E</v>
      </c>
      <c r="I82" s="5" t="str">
        <f ca="1">IFERROR(__xludf.DUMMYFUNCTION("""COMPUTED_VALUE"""),"E")</f>
        <v>E</v>
      </c>
      <c r="J82" s="5" t="str">
        <f ca="1">IFERROR(__xludf.DUMMYFUNCTION("""COMPUTED_VALUE"""),"E")</f>
        <v>E</v>
      </c>
      <c r="K82" s="5" t="str">
        <f ca="1">IFERROR(__xludf.DUMMYFUNCTION("""COMPUTED_VALUE"""),"E")</f>
        <v>E</v>
      </c>
      <c r="L82" s="5" t="str">
        <f ca="1">IFERROR(__xludf.DUMMYFUNCTION("""COMPUTED_VALUE"""),"E")</f>
        <v>E</v>
      </c>
      <c r="M82" s="5" t="str">
        <f ca="1">IFERROR(__xludf.DUMMYFUNCTION("""COMPUTED_VALUE"""),"E")</f>
        <v>E</v>
      </c>
      <c r="N82" s="5" t="str">
        <f ca="1">IFERROR(__xludf.DUMMYFUNCTION("""COMPUTED_VALUE"""),"T")</f>
        <v>T</v>
      </c>
      <c r="O82" s="5" t="str">
        <f ca="1">IFERROR(__xludf.DUMMYFUNCTION("""COMPUTED_VALUE"""),"T")</f>
        <v>T</v>
      </c>
      <c r="P82" s="5" t="str">
        <f ca="1">IFERROR(__xludf.DUMMYFUNCTION("""COMPUTED_VALUE"""),"T")</f>
        <v>T</v>
      </c>
      <c r="Q82" s="5" t="str">
        <f ca="1">IFERROR(__xludf.DUMMYFUNCTION("""COMPUTED_VALUE"""),"T")</f>
        <v>T</v>
      </c>
      <c r="R82" s="5" t="str">
        <f ca="1">IFERROR(__xludf.DUMMYFUNCTION("""COMPUTED_VALUE"""),"E")</f>
        <v>E</v>
      </c>
      <c r="S82" s="5" t="str">
        <f ca="1">IFERROR(__xludf.DUMMYFUNCTION("""COMPUTED_VALUE"""),"E")</f>
        <v>E</v>
      </c>
      <c r="T82" s="5" t="str">
        <f ca="1">IFERROR(__xludf.DUMMYFUNCTION("""COMPUTED_VALUE"""),"E")</f>
        <v>E</v>
      </c>
      <c r="U82" s="5" t="str">
        <f ca="1">IFERROR(__xludf.DUMMYFUNCTION("""COMPUTED_VALUE"""),"E")</f>
        <v>E</v>
      </c>
      <c r="V82" s="5" t="str">
        <f ca="1">IFERROR(__xludf.DUMMYFUNCTION("""COMPUTED_VALUE"""),"E")</f>
        <v>E</v>
      </c>
      <c r="W82" s="5" t="str">
        <f ca="1">IFERROR(__xludf.DUMMYFUNCTION("""COMPUTED_VALUE"""),"E")</f>
        <v>E</v>
      </c>
      <c r="X82" s="5" t="str">
        <f ca="1">IFERROR(__xludf.DUMMYFUNCTION("""COMPUTED_VALUE"""),"E")</f>
        <v>E</v>
      </c>
      <c r="Y82" s="5" t="str">
        <f ca="1">IFERROR(__xludf.DUMMYFUNCTION("""COMPUTED_VALUE"""),"E")</f>
        <v>E</v>
      </c>
      <c r="Z82" s="5" t="str">
        <f ca="1">IFERROR(__xludf.DUMMYFUNCTION("""COMPUTED_VALUE"""),"E")</f>
        <v>E</v>
      </c>
      <c r="AA82" s="5" t="str">
        <f ca="1">IFERROR(__xludf.DUMMYFUNCTION("""COMPUTED_VALUE"""),"E")</f>
        <v>E</v>
      </c>
      <c r="AB82" s="5" t="str">
        <f ca="1">IFERROR(__xludf.DUMMYFUNCTION("""COMPUTED_VALUE"""),"T")</f>
        <v>T</v>
      </c>
      <c r="AC82" s="5" t="str">
        <f ca="1">IFERROR(__xludf.DUMMYFUNCTION("""COMPUTED_VALUE"""),"T")</f>
        <v>T</v>
      </c>
      <c r="AD82" s="5" t="str">
        <f ca="1">IFERROR(__xludf.DUMMYFUNCTION("""COMPUTED_VALUE"""),"E")</f>
        <v>E</v>
      </c>
      <c r="AE82" s="5" t="str">
        <f ca="1">IFERROR(__xludf.DUMMYFUNCTION("""COMPUTED_VALUE"""),"T")</f>
        <v>T</v>
      </c>
      <c r="AF82" s="5" t="str">
        <f ca="1">IFERROR(__xludf.DUMMYFUNCTION("""COMPUTED_VALUE"""),"T")</f>
        <v>T</v>
      </c>
      <c r="AG82" s="5" t="str">
        <f ca="1">IFERROR(__xludf.DUMMYFUNCTION("""COMPUTED_VALUE"""),"T")</f>
        <v>T</v>
      </c>
      <c r="AH82" s="5" t="str">
        <f ca="1">IFERROR(__xludf.DUMMYFUNCTION("""COMPUTED_VALUE"""),"T")</f>
        <v>T</v>
      </c>
      <c r="AI82" s="5" t="str">
        <f ca="1">IFERROR(__xludf.DUMMYFUNCTION("""COMPUTED_VALUE"""),"T")</f>
        <v>T</v>
      </c>
      <c r="AJ82" s="5" t="str">
        <f ca="1">IFERROR(__xludf.DUMMYFUNCTION("""COMPUTED_VALUE"""),"T")</f>
        <v>T</v>
      </c>
      <c r="AK82" s="5" t="str">
        <f ca="1">IFERROR(__xludf.DUMMYFUNCTION("""COMPUTED_VALUE"""),"T")</f>
        <v>T</v>
      </c>
      <c r="AL82" s="5" t="str">
        <f ca="1">IFERROR(__xludf.DUMMYFUNCTION("""COMPUTED_VALUE"""),"T")</f>
        <v>T</v>
      </c>
      <c r="AM82" s="5" t="str">
        <f ca="1">IFERROR(__xludf.DUMMYFUNCTION("""COMPUTED_VALUE"""),"T")</f>
        <v>T</v>
      </c>
      <c r="AN82" s="5" t="str">
        <f ca="1">IFERROR(__xludf.DUMMYFUNCTION("""COMPUTED_VALUE"""),"T")</f>
        <v>T</v>
      </c>
      <c r="AO82" s="5" t="str">
        <f ca="1">IFERROR(__xludf.DUMMYFUNCTION("""COMPUTED_VALUE"""),"T")</f>
        <v>T</v>
      </c>
      <c r="AP82" s="5" t="str">
        <f ca="1">IFERROR(__xludf.DUMMYFUNCTION("""COMPUTED_VALUE"""),"T")</f>
        <v>T</v>
      </c>
      <c r="AQ82" s="5" t="str">
        <f ca="1">IFERROR(__xludf.DUMMYFUNCTION("""COMPUTED_VALUE"""),"T")</f>
        <v>T</v>
      </c>
      <c r="AR82" s="5" t="str">
        <f ca="1">IFERROR(__xludf.DUMMYFUNCTION("""COMPUTED_VALUE"""),"T")</f>
        <v>T</v>
      </c>
      <c r="AS82" s="5" t="str">
        <f ca="1">IFERROR(__xludf.DUMMYFUNCTION("""COMPUTED_VALUE"""),"T")</f>
        <v>T</v>
      </c>
      <c r="AT82" s="5" t="str">
        <f ca="1">IFERROR(__xludf.DUMMYFUNCTION("""COMPUTED_VALUE"""),"T")</f>
        <v>T</v>
      </c>
      <c r="AU82" s="5" t="str">
        <f ca="1">IFERROR(__xludf.DUMMYFUNCTION("""COMPUTED_VALUE"""),"T")</f>
        <v>T</v>
      </c>
      <c r="AV82" s="5" t="str">
        <f ca="1">IFERROR(__xludf.DUMMYFUNCTION("""COMPUTED_VALUE"""),"T")</f>
        <v>T</v>
      </c>
      <c r="AW82" s="5" t="str">
        <f ca="1">IFERROR(__xludf.DUMMYFUNCTION("""COMPUTED_VALUE"""),"T")</f>
        <v>T</v>
      </c>
      <c r="AX82" s="5" t="str">
        <f ca="1">IFERROR(__xludf.DUMMYFUNCTION("""COMPUTED_VALUE"""),"T")</f>
        <v>T</v>
      </c>
      <c r="AY82" s="5" t="str">
        <f ca="1">IFERROR(__xludf.DUMMYFUNCTION("""COMPUTED_VALUE"""),"T")</f>
        <v>T</v>
      </c>
      <c r="AZ82" s="5" t="str">
        <f ca="1">IFERROR(__xludf.DUMMYFUNCTION("""COMPUTED_VALUE"""),"T")</f>
        <v>T</v>
      </c>
      <c r="BA82" s="5" t="str">
        <f ca="1">IFERROR(__xludf.DUMMYFUNCTION("""COMPUTED_VALUE"""),"T")</f>
        <v>T</v>
      </c>
      <c r="BB82" s="5" t="str">
        <f ca="1">IFERROR(__xludf.DUMMYFUNCTION("""COMPUTED_VALUE"""),"T")</f>
        <v>T</v>
      </c>
      <c r="BC82" s="5" t="str">
        <f ca="1">IFERROR(__xludf.DUMMYFUNCTION("""COMPUTED_VALUE"""),"T")</f>
        <v>T</v>
      </c>
      <c r="BD82" s="5" t="str">
        <f ca="1">IFERROR(__xludf.DUMMYFUNCTION("""COMPUTED_VALUE"""),"T")</f>
        <v>T</v>
      </c>
      <c r="BE82" s="5" t="str">
        <f ca="1">IFERROR(__xludf.DUMMYFUNCTION("""COMPUTED_VALUE"""),"T")</f>
        <v>T</v>
      </c>
      <c r="BF82" s="5" t="str">
        <f ca="1">IFERROR(__xludf.DUMMYFUNCTION("""COMPUTED_VALUE"""),"T")</f>
        <v>T</v>
      </c>
      <c r="BG82" s="5" t="str">
        <f ca="1">IFERROR(__xludf.DUMMYFUNCTION("""COMPUTED_VALUE"""),"T")</f>
        <v>T</v>
      </c>
      <c r="BH82" s="5" t="str">
        <f ca="1">IFERROR(__xludf.DUMMYFUNCTION("""COMPUTED_VALUE"""),"T")</f>
        <v>T</v>
      </c>
      <c r="BI82" s="5" t="str">
        <f ca="1">IFERROR(__xludf.DUMMYFUNCTION("""COMPUTED_VALUE"""),"E")</f>
        <v>E</v>
      </c>
      <c r="BJ82" s="5" t="str">
        <f ca="1">IFERROR(__xludf.DUMMYFUNCTION("""COMPUTED_VALUE"""),"E")</f>
        <v>E</v>
      </c>
      <c r="BK82" s="5" t="str">
        <f ca="1">IFERROR(__xludf.DUMMYFUNCTION("""COMPUTED_VALUE"""),"E")</f>
        <v>E</v>
      </c>
      <c r="BL82" s="5" t="str">
        <f ca="1">IFERROR(__xludf.DUMMYFUNCTION("""COMPUTED_VALUE"""),"E")</f>
        <v>E</v>
      </c>
      <c r="BM82" s="5" t="str">
        <f ca="1">IFERROR(__xludf.DUMMYFUNCTION("""COMPUTED_VALUE"""),"E")</f>
        <v>E</v>
      </c>
      <c r="BN82" s="5" t="str">
        <f ca="1">IFERROR(__xludf.DUMMYFUNCTION("""COMPUTED_VALUE"""),"T")</f>
        <v>T</v>
      </c>
      <c r="BO82" s="5" t="str">
        <f ca="1">IFERROR(__xludf.DUMMYFUNCTION("""COMPUTED_VALUE"""),"T")</f>
        <v>T</v>
      </c>
      <c r="BP82" s="5" t="str">
        <f ca="1">IFERROR(__xludf.DUMMYFUNCTION("""COMPUTED_VALUE"""),"T")</f>
        <v>T</v>
      </c>
      <c r="BQ82" s="5" t="str">
        <f ca="1">IFERROR(__xludf.DUMMYFUNCTION("""COMPUTED_VALUE"""),"T")</f>
        <v>T</v>
      </c>
      <c r="BR82" s="5" t="str">
        <f ca="1">IFERROR(__xludf.DUMMYFUNCTION("""COMPUTED_VALUE"""),"T")</f>
        <v>T</v>
      </c>
      <c r="BS82" s="5" t="str">
        <f ca="1">IFERROR(__xludf.DUMMYFUNCTION("""COMPUTED_VALUE"""),"T")</f>
        <v>T</v>
      </c>
      <c r="BT82" s="5" t="str">
        <f ca="1">IFERROR(__xludf.DUMMYFUNCTION("""COMPUTED_VALUE"""),"T")</f>
        <v>T</v>
      </c>
      <c r="BU82" s="5" t="str">
        <f ca="1">IFERROR(__xludf.DUMMYFUNCTION("""COMPUTED_VALUE"""),"T")</f>
        <v>T</v>
      </c>
      <c r="BV82" s="5" t="str">
        <f ca="1">IFERROR(__xludf.DUMMYFUNCTION("""COMPUTED_VALUE"""),"T")</f>
        <v>T</v>
      </c>
      <c r="BW82" s="5" t="str">
        <f ca="1">IFERROR(__xludf.DUMMYFUNCTION("""COMPUTED_VALUE"""),"T")</f>
        <v>T</v>
      </c>
      <c r="BX82" s="5" t="str">
        <f ca="1">IFERROR(__xludf.DUMMYFUNCTION("""COMPUTED_VALUE"""),"T")</f>
        <v>T</v>
      </c>
      <c r="BY82" s="5" t="str">
        <f ca="1">IFERROR(__xludf.DUMMYFUNCTION("""COMPUTED_VALUE"""),"T")</f>
        <v>T</v>
      </c>
      <c r="BZ82" s="5" t="str">
        <f ca="1">IFERROR(__xludf.DUMMYFUNCTION("""COMPUTED_VALUE"""),"T")</f>
        <v>T</v>
      </c>
      <c r="CA82" s="5" t="str">
        <f ca="1">IFERROR(__xludf.DUMMYFUNCTION("""COMPUTED_VALUE"""),"T")</f>
        <v>T</v>
      </c>
      <c r="CB82" s="5" t="str">
        <f ca="1">IFERROR(__xludf.DUMMYFUNCTION("""COMPUTED_VALUE"""),"T")</f>
        <v>T</v>
      </c>
      <c r="CC82" s="5" t="str">
        <f ca="1">IFERROR(__xludf.DUMMYFUNCTION("""COMPUTED_VALUE"""),"T")</f>
        <v>T</v>
      </c>
      <c r="CD82" s="5" t="str">
        <f ca="1">IFERROR(__xludf.DUMMYFUNCTION("""COMPUTED_VALUE"""),"T")</f>
        <v>T</v>
      </c>
      <c r="CE82" s="5" t="str">
        <f ca="1">IFERROR(__xludf.DUMMYFUNCTION("""COMPUTED_VALUE"""),"T")</f>
        <v>T</v>
      </c>
      <c r="CF82" s="5" t="str">
        <f ca="1">IFERROR(__xludf.DUMMYFUNCTION("""COMPUTED_VALUE"""),"T")</f>
        <v>T</v>
      </c>
      <c r="CG82" s="5" t="str">
        <f ca="1">IFERROR(__xludf.DUMMYFUNCTION("""COMPUTED_VALUE"""),"T")</f>
        <v>T</v>
      </c>
      <c r="CH82" s="5" t="str">
        <f ca="1">IFERROR(__xludf.DUMMYFUNCTION("""COMPUTED_VALUE"""),"T")</f>
        <v>T</v>
      </c>
      <c r="CI82" s="5" t="str">
        <f ca="1">IFERROR(__xludf.DUMMYFUNCTION("""COMPUTED_VALUE"""),"T")</f>
        <v>T</v>
      </c>
      <c r="CJ82" s="5" t="str">
        <f ca="1">IFERROR(__xludf.DUMMYFUNCTION("""COMPUTED_VALUE"""),"T")</f>
        <v>T</v>
      </c>
      <c r="CK82" s="5" t="str">
        <f ca="1">IFERROR(__xludf.DUMMYFUNCTION("""COMPUTED_VALUE"""),"T")</f>
        <v>T</v>
      </c>
      <c r="CL82" s="5" t="str">
        <f ca="1">IFERROR(__xludf.DUMMYFUNCTION("""COMPUTED_VALUE"""),"T")</f>
        <v>T</v>
      </c>
      <c r="CM82" s="5" t="str">
        <f ca="1">IFERROR(__xludf.DUMMYFUNCTION("""COMPUTED_VALUE"""),"T")</f>
        <v>T</v>
      </c>
      <c r="CN82" s="5" t="str">
        <f ca="1">IFERROR(__xludf.DUMMYFUNCTION("""COMPUTED_VALUE"""),"T")</f>
        <v>T</v>
      </c>
      <c r="CO82" s="5" t="str">
        <f ca="1">IFERROR(__xludf.DUMMYFUNCTION("""COMPUTED_VALUE"""),"T")</f>
        <v>T</v>
      </c>
      <c r="CP82" s="5" t="str">
        <f ca="1">IFERROR(__xludf.DUMMYFUNCTION("""COMPUTED_VALUE"""),"T")</f>
        <v>T</v>
      </c>
      <c r="CQ82" s="5" t="str">
        <f ca="1">IFERROR(__xludf.DUMMYFUNCTION("""COMPUTED_VALUE"""),"T")</f>
        <v>T</v>
      </c>
      <c r="CR82" s="5" t="str">
        <f ca="1">IFERROR(__xludf.DUMMYFUNCTION("""COMPUTED_VALUE"""),"T")</f>
        <v>T</v>
      </c>
      <c r="CS82" s="5" t="str">
        <f ca="1">IFERROR(__xludf.DUMMYFUNCTION("""COMPUTED_VALUE"""),"T")</f>
        <v>T</v>
      </c>
      <c r="CT82" s="5" t="str">
        <f ca="1">IFERROR(__xludf.DUMMYFUNCTION("""COMPUTED_VALUE"""),"T")</f>
        <v>T</v>
      </c>
      <c r="CU82" s="5" t="str">
        <f ca="1">IFERROR(__xludf.DUMMYFUNCTION("""COMPUTED_VALUE"""),"T")</f>
        <v>T</v>
      </c>
      <c r="CV82" s="5" t="str">
        <f ca="1">IFERROR(__xludf.DUMMYFUNCTION("""COMPUTED_VALUE"""),"T")</f>
        <v>T</v>
      </c>
      <c r="CW82" s="5" t="str">
        <f ca="1">IFERROR(__xludf.DUMMYFUNCTION("""COMPUTED_VALUE"""),"T")</f>
        <v>T</v>
      </c>
      <c r="CX82" s="5" t="str">
        <f ca="1">IFERROR(__xludf.DUMMYFUNCTION("""COMPUTED_VALUE"""),"T")</f>
        <v>T</v>
      </c>
      <c r="CY82" s="5" t="str">
        <f ca="1">IFERROR(__xludf.DUMMYFUNCTION("""COMPUTED_VALUE"""),"T")</f>
        <v>T</v>
      </c>
      <c r="CZ82" s="5" t="str">
        <f ca="1">IFERROR(__xludf.DUMMYFUNCTION("""COMPUTED_VALUE"""),"T")</f>
        <v>T</v>
      </c>
      <c r="DA82" s="5" t="str">
        <f ca="1">IFERROR(__xludf.DUMMYFUNCTION("""COMPUTED_VALUE"""),"T")</f>
        <v>T</v>
      </c>
      <c r="DB82" s="5" t="str">
        <f ca="1">IFERROR(__xludf.DUMMYFUNCTION("""COMPUTED_VALUE"""),"T")</f>
        <v>T</v>
      </c>
      <c r="DC82" s="5" t="str">
        <f ca="1">IFERROR(__xludf.DUMMYFUNCTION("""COMPUTED_VALUE"""),"T")</f>
        <v>T</v>
      </c>
      <c r="DD82" s="5" t="str">
        <f ca="1">IFERROR(__xludf.DUMMYFUNCTION("""COMPUTED_VALUE"""),"T")</f>
        <v>T</v>
      </c>
      <c r="DE82" s="5" t="str">
        <f ca="1">IFERROR(__xludf.DUMMYFUNCTION("""COMPUTED_VALUE"""),"E")</f>
        <v>E</v>
      </c>
      <c r="DF82" s="5"/>
      <c r="DG82" s="5"/>
      <c r="DH82" s="5"/>
      <c r="DI82" s="5"/>
      <c r="DJ82" s="5"/>
      <c r="DK82" s="5"/>
      <c r="DL82" s="5"/>
      <c r="DM82" s="5"/>
      <c r="DN82" s="5"/>
      <c r="DO82" s="5"/>
    </row>
    <row r="83" spans="1:119" ht="14">
      <c r="A83" s="3">
        <f t="shared" ca="1" si="0"/>
        <v>52</v>
      </c>
      <c r="B83" s="3" t="str">
        <f ca="1">IFERROR(__xludf.DUMMYFUNCTION("""COMPUTED_VALUE"""),"us-WV")</f>
        <v>us-WV</v>
      </c>
      <c r="C83" s="3" t="str">
        <f ca="1">IFERROR(__xludf.DUMMYFUNCTION("""COMPUTED_VALUE"""),"West Virginia")</f>
        <v>West Virginia</v>
      </c>
      <c r="D83" s="5" t="str">
        <f ca="1">IFERROR(__xludf.DUMMYFUNCTION("""COMPUTED_VALUE"""),"T")</f>
        <v>T</v>
      </c>
      <c r="E83" s="5" t="str">
        <f ca="1">IFERROR(__xludf.DUMMYFUNCTION("""COMPUTED_VALUE"""),"T")</f>
        <v>T</v>
      </c>
      <c r="F83" s="5" t="str">
        <f ca="1">IFERROR(__xludf.DUMMYFUNCTION("""COMPUTED_VALUE"""),"T")</f>
        <v>T</v>
      </c>
      <c r="G83" s="5" t="str">
        <f ca="1">IFERROR(__xludf.DUMMYFUNCTION("""COMPUTED_VALUE"""),"T")</f>
        <v>T</v>
      </c>
      <c r="H83" s="5" t="str">
        <f ca="1">IFERROR(__xludf.DUMMYFUNCTION("""COMPUTED_VALUE"""),"T")</f>
        <v>T</v>
      </c>
      <c r="I83" s="5" t="str">
        <f ca="1">IFERROR(__xludf.DUMMYFUNCTION("""COMPUTED_VALUE"""),"T")</f>
        <v>T</v>
      </c>
      <c r="J83" s="5" t="str">
        <f ca="1">IFERROR(__xludf.DUMMYFUNCTION("""COMPUTED_VALUE"""),"T")</f>
        <v>T</v>
      </c>
      <c r="K83" s="5" t="str">
        <f ca="1">IFERROR(__xludf.DUMMYFUNCTION("""COMPUTED_VALUE"""),"T")</f>
        <v>T</v>
      </c>
      <c r="L83" s="5" t="str">
        <f ca="1">IFERROR(__xludf.DUMMYFUNCTION("""COMPUTED_VALUE"""),"T")</f>
        <v>T</v>
      </c>
      <c r="M83" s="5" t="str">
        <f ca="1">IFERROR(__xludf.DUMMYFUNCTION("""COMPUTED_VALUE"""),"E")</f>
        <v>E</v>
      </c>
      <c r="N83" s="5" t="str">
        <f ca="1">IFERROR(__xludf.DUMMYFUNCTION("""COMPUTED_VALUE"""),"E")</f>
        <v>E</v>
      </c>
      <c r="O83" s="5" t="str">
        <f ca="1">IFERROR(__xludf.DUMMYFUNCTION("""COMPUTED_VALUE"""),"E")</f>
        <v>E</v>
      </c>
      <c r="P83" s="5" t="str">
        <f ca="1">IFERROR(__xludf.DUMMYFUNCTION("""COMPUTED_VALUE"""),"E")</f>
        <v>E</v>
      </c>
      <c r="Q83" s="5" t="str">
        <f ca="1">IFERROR(__xludf.DUMMYFUNCTION("""COMPUTED_VALUE"""),"E")</f>
        <v>E</v>
      </c>
      <c r="R83" s="5" t="str">
        <f ca="1">IFERROR(__xludf.DUMMYFUNCTION("""COMPUTED_VALUE"""),"E")</f>
        <v>E</v>
      </c>
      <c r="S83" s="5" t="str">
        <f ca="1">IFERROR(__xludf.DUMMYFUNCTION("""COMPUTED_VALUE"""),"E")</f>
        <v>E</v>
      </c>
      <c r="T83" s="5" t="str">
        <f ca="1">IFERROR(__xludf.DUMMYFUNCTION("""COMPUTED_VALUE"""),"T")</f>
        <v>T</v>
      </c>
      <c r="U83" s="5" t="str">
        <f ca="1">IFERROR(__xludf.DUMMYFUNCTION("""COMPUTED_VALUE"""),"T")</f>
        <v>T</v>
      </c>
      <c r="V83" s="5" t="str">
        <f ca="1">IFERROR(__xludf.DUMMYFUNCTION("""COMPUTED_VALUE"""),"T")</f>
        <v>T</v>
      </c>
      <c r="W83" s="5" t="str">
        <f ca="1">IFERROR(__xludf.DUMMYFUNCTION("""COMPUTED_VALUE"""),"T")</f>
        <v>T</v>
      </c>
      <c r="X83" s="5" t="str">
        <f ca="1">IFERROR(__xludf.DUMMYFUNCTION("""COMPUTED_VALUE"""),"T")</f>
        <v>T</v>
      </c>
      <c r="Y83" s="5" t="str">
        <f ca="1">IFERROR(__xludf.DUMMYFUNCTION("""COMPUTED_VALUE"""),"T")</f>
        <v>T</v>
      </c>
      <c r="Z83" s="5" t="str">
        <f ca="1">IFERROR(__xludf.DUMMYFUNCTION("""COMPUTED_VALUE"""),"E")</f>
        <v>E</v>
      </c>
      <c r="AA83" s="5" t="str">
        <f ca="1">IFERROR(__xludf.DUMMYFUNCTION("""COMPUTED_VALUE"""),"E")</f>
        <v>E</v>
      </c>
      <c r="AB83" s="5" t="str">
        <f ca="1">IFERROR(__xludf.DUMMYFUNCTION("""COMPUTED_VALUE"""),"T")</f>
        <v>T</v>
      </c>
      <c r="AC83" s="5" t="str">
        <f ca="1">IFERROR(__xludf.DUMMYFUNCTION("""COMPUTED_VALUE"""),"T")</f>
        <v>T</v>
      </c>
      <c r="AD83" s="5" t="str">
        <f ca="1">IFERROR(__xludf.DUMMYFUNCTION("""COMPUTED_VALUE"""),"E")</f>
        <v>E</v>
      </c>
      <c r="AE83" s="5" t="str">
        <f ca="1">IFERROR(__xludf.DUMMYFUNCTION("""COMPUTED_VALUE"""),"E")</f>
        <v>E</v>
      </c>
      <c r="AF83" s="5" t="str">
        <f ca="1">IFERROR(__xludf.DUMMYFUNCTION("""COMPUTED_VALUE"""),"E")</f>
        <v>E</v>
      </c>
      <c r="AG83" s="5" t="str">
        <f ca="1">IFERROR(__xludf.DUMMYFUNCTION("""COMPUTED_VALUE"""),"E")</f>
        <v>E</v>
      </c>
      <c r="AH83" s="5" t="str">
        <f ca="1">IFERROR(__xludf.DUMMYFUNCTION("""COMPUTED_VALUE"""),"E")</f>
        <v>E</v>
      </c>
      <c r="AI83" s="5" t="str">
        <f ca="1">IFERROR(__xludf.DUMMYFUNCTION("""COMPUTED_VALUE"""),"T")</f>
        <v>T</v>
      </c>
      <c r="AJ83" s="5" t="str">
        <f ca="1">IFERROR(__xludf.DUMMYFUNCTION("""COMPUTED_VALUE"""),"E")</f>
        <v>E</v>
      </c>
      <c r="AK83" s="5" t="str">
        <f ca="1">IFERROR(__xludf.DUMMYFUNCTION("""COMPUTED_VALUE"""),"T")</f>
        <v>T</v>
      </c>
      <c r="AL83" s="5" t="str">
        <f ca="1">IFERROR(__xludf.DUMMYFUNCTION("""COMPUTED_VALUE"""),"E")</f>
        <v>E</v>
      </c>
      <c r="AM83" s="5" t="str">
        <f ca="1">IFERROR(__xludf.DUMMYFUNCTION("""COMPUTED_VALUE"""),"E")</f>
        <v>E</v>
      </c>
      <c r="AN83" s="5" t="str">
        <f ca="1">IFERROR(__xludf.DUMMYFUNCTION("""COMPUTED_VALUE"""),"E")</f>
        <v>E</v>
      </c>
      <c r="AO83" s="5" t="str">
        <f ca="1">IFERROR(__xludf.DUMMYFUNCTION("""COMPUTED_VALUE"""),"E")</f>
        <v>E</v>
      </c>
      <c r="AP83" s="5" t="str">
        <f ca="1">IFERROR(__xludf.DUMMYFUNCTION("""COMPUTED_VALUE"""),"E")</f>
        <v>E</v>
      </c>
      <c r="AQ83" s="5" t="str">
        <f ca="1">IFERROR(__xludf.DUMMYFUNCTION("""COMPUTED_VALUE"""),"E")</f>
        <v>E</v>
      </c>
      <c r="AR83" s="5" t="str">
        <f ca="1">IFERROR(__xludf.DUMMYFUNCTION("""COMPUTED_VALUE"""),"E")</f>
        <v>E</v>
      </c>
      <c r="AS83" s="5" t="str">
        <f ca="1">IFERROR(__xludf.DUMMYFUNCTION("""COMPUTED_VALUE"""),"E")</f>
        <v>E</v>
      </c>
      <c r="AT83" s="5" t="str">
        <f ca="1">IFERROR(__xludf.DUMMYFUNCTION("""COMPUTED_VALUE"""),"E")</f>
        <v>E</v>
      </c>
      <c r="AU83" s="5" t="str">
        <f ca="1">IFERROR(__xludf.DUMMYFUNCTION("""COMPUTED_VALUE"""),"E")</f>
        <v>E</v>
      </c>
      <c r="AV83" s="5" t="str">
        <f ca="1">IFERROR(__xludf.DUMMYFUNCTION("""COMPUTED_VALUE"""),"E")</f>
        <v>E</v>
      </c>
      <c r="AW83" s="5" t="str">
        <f ca="1">IFERROR(__xludf.DUMMYFUNCTION("""COMPUTED_VALUE"""),"E")</f>
        <v>E</v>
      </c>
      <c r="AX83" s="5" t="str">
        <f ca="1">IFERROR(__xludf.DUMMYFUNCTION("""COMPUTED_VALUE"""),"E")</f>
        <v>E</v>
      </c>
      <c r="AY83" s="5" t="str">
        <f ca="1">IFERROR(__xludf.DUMMYFUNCTION("""COMPUTED_VALUE"""),"E")</f>
        <v>E</v>
      </c>
      <c r="AZ83" s="5" t="str">
        <f ca="1">IFERROR(__xludf.DUMMYFUNCTION("""COMPUTED_VALUE"""),"E")</f>
        <v>E</v>
      </c>
      <c r="BA83" s="5" t="str">
        <f ca="1">IFERROR(__xludf.DUMMYFUNCTION("""COMPUTED_VALUE"""),"E")</f>
        <v>E</v>
      </c>
      <c r="BB83" s="5" t="str">
        <f ca="1">IFERROR(__xludf.DUMMYFUNCTION("""COMPUTED_VALUE"""),"E")</f>
        <v>E</v>
      </c>
      <c r="BC83" s="5" t="str">
        <f ca="1">IFERROR(__xludf.DUMMYFUNCTION("""COMPUTED_VALUE"""),"E")</f>
        <v>E</v>
      </c>
      <c r="BD83" s="5" t="str">
        <f ca="1">IFERROR(__xludf.DUMMYFUNCTION("""COMPUTED_VALUE"""),"E")</f>
        <v>E</v>
      </c>
      <c r="BE83" s="5" t="str">
        <f ca="1">IFERROR(__xludf.DUMMYFUNCTION("""COMPUTED_VALUE"""),"E")</f>
        <v>E</v>
      </c>
      <c r="BF83" s="5" t="str">
        <f ca="1">IFERROR(__xludf.DUMMYFUNCTION("""COMPUTED_VALUE"""),"E")</f>
        <v>E</v>
      </c>
      <c r="BG83" s="5" t="str">
        <f ca="1">IFERROR(__xludf.DUMMYFUNCTION("""COMPUTED_VALUE"""),"E")</f>
        <v>E</v>
      </c>
      <c r="BH83" s="5" t="str">
        <f ca="1">IFERROR(__xludf.DUMMYFUNCTION("""COMPUTED_VALUE"""),"E")</f>
        <v>E</v>
      </c>
      <c r="BI83" s="5" t="str">
        <f ca="1">IFERROR(__xludf.DUMMYFUNCTION("""COMPUTED_VALUE"""),"T")</f>
        <v>T</v>
      </c>
      <c r="BJ83" s="5" t="str">
        <f ca="1">IFERROR(__xludf.DUMMYFUNCTION("""COMPUTED_VALUE"""),"T")</f>
        <v>T</v>
      </c>
      <c r="BK83" s="5" t="str">
        <f ca="1">IFERROR(__xludf.DUMMYFUNCTION("""COMPUTED_VALUE"""),"T")</f>
        <v>T</v>
      </c>
      <c r="BL83" s="5" t="str">
        <f ca="1">IFERROR(__xludf.DUMMYFUNCTION("""COMPUTED_VALUE"""),"T")</f>
        <v>T</v>
      </c>
      <c r="BM83" s="5" t="str">
        <f ca="1">IFERROR(__xludf.DUMMYFUNCTION("""COMPUTED_VALUE"""),"T")</f>
        <v>T</v>
      </c>
      <c r="BN83" s="5" t="str">
        <f ca="1">IFERROR(__xludf.DUMMYFUNCTION("""COMPUTED_VALUE"""),"T")</f>
        <v>T</v>
      </c>
      <c r="BO83" s="5" t="str">
        <f ca="1">IFERROR(__xludf.DUMMYFUNCTION("""COMPUTED_VALUE"""),"T")</f>
        <v>T</v>
      </c>
      <c r="BP83" s="5" t="str">
        <f ca="1">IFERROR(__xludf.DUMMYFUNCTION("""COMPUTED_VALUE"""),"T")</f>
        <v>T</v>
      </c>
      <c r="BQ83" s="5" t="str">
        <f ca="1">IFERROR(__xludf.DUMMYFUNCTION("""COMPUTED_VALUE"""),"T")</f>
        <v>T</v>
      </c>
      <c r="BR83" s="5" t="str">
        <f ca="1">IFERROR(__xludf.DUMMYFUNCTION("""COMPUTED_VALUE"""),"T")</f>
        <v>T</v>
      </c>
      <c r="BS83" s="5" t="str">
        <f ca="1">IFERROR(__xludf.DUMMYFUNCTION("""COMPUTED_VALUE"""),"T")</f>
        <v>T</v>
      </c>
      <c r="BT83" s="5" t="str">
        <f ca="1">IFERROR(__xludf.DUMMYFUNCTION("""COMPUTED_VALUE"""),"E")</f>
        <v>E</v>
      </c>
      <c r="BU83" s="5" t="str">
        <f ca="1">IFERROR(__xludf.DUMMYFUNCTION("""COMPUTED_VALUE"""),"T")</f>
        <v>T</v>
      </c>
      <c r="BV83" s="5" t="str">
        <f ca="1">IFERROR(__xludf.DUMMYFUNCTION("""COMPUTED_VALUE"""),"T")</f>
        <v>T</v>
      </c>
      <c r="BW83" s="5" t="str">
        <f ca="1">IFERROR(__xludf.DUMMYFUNCTION("""COMPUTED_VALUE"""),"T")</f>
        <v>T</v>
      </c>
      <c r="BX83" s="5" t="str">
        <f ca="1">IFERROR(__xludf.DUMMYFUNCTION("""COMPUTED_VALUE"""),"T")</f>
        <v>T</v>
      </c>
      <c r="BY83" s="5" t="str">
        <f ca="1">IFERROR(__xludf.DUMMYFUNCTION("""COMPUTED_VALUE"""),"T")</f>
        <v>T</v>
      </c>
      <c r="BZ83" s="5" t="str">
        <f ca="1">IFERROR(__xludf.DUMMYFUNCTION("""COMPUTED_VALUE"""),"T")</f>
        <v>T</v>
      </c>
      <c r="CA83" s="5" t="str">
        <f ca="1">IFERROR(__xludf.DUMMYFUNCTION("""COMPUTED_VALUE"""),"T")</f>
        <v>T</v>
      </c>
      <c r="CB83" s="5" t="str">
        <f ca="1">IFERROR(__xludf.DUMMYFUNCTION("""COMPUTED_VALUE"""),"T")</f>
        <v>T</v>
      </c>
      <c r="CC83" s="5" t="str">
        <f ca="1">IFERROR(__xludf.DUMMYFUNCTION("""COMPUTED_VALUE"""),"T")</f>
        <v>T</v>
      </c>
      <c r="CD83" s="5" t="str">
        <f ca="1">IFERROR(__xludf.DUMMYFUNCTION("""COMPUTED_VALUE"""),"T")</f>
        <v>T</v>
      </c>
      <c r="CE83" s="5" t="str">
        <f ca="1">IFERROR(__xludf.DUMMYFUNCTION("""COMPUTED_VALUE"""),"T")</f>
        <v>T</v>
      </c>
      <c r="CF83" s="5" t="str">
        <f ca="1">IFERROR(__xludf.DUMMYFUNCTION("""COMPUTED_VALUE"""),"T")</f>
        <v>T</v>
      </c>
      <c r="CG83" s="5" t="str">
        <f ca="1">IFERROR(__xludf.DUMMYFUNCTION("""COMPUTED_VALUE"""),"T")</f>
        <v>T</v>
      </c>
      <c r="CH83" s="5" t="str">
        <f ca="1">IFERROR(__xludf.DUMMYFUNCTION("""COMPUTED_VALUE"""),"T")</f>
        <v>T</v>
      </c>
      <c r="CI83" s="5" t="str">
        <f ca="1">IFERROR(__xludf.DUMMYFUNCTION("""COMPUTED_VALUE"""),"T")</f>
        <v>T</v>
      </c>
      <c r="CJ83" s="5" t="str">
        <f ca="1">IFERROR(__xludf.DUMMYFUNCTION("""COMPUTED_VALUE"""),"T")</f>
        <v>T</v>
      </c>
      <c r="CK83" s="5" t="str">
        <f ca="1">IFERROR(__xludf.DUMMYFUNCTION("""COMPUTED_VALUE"""),"T")</f>
        <v>T</v>
      </c>
      <c r="CL83" s="5" t="str">
        <f ca="1">IFERROR(__xludf.DUMMYFUNCTION("""COMPUTED_VALUE"""),"T")</f>
        <v>T</v>
      </c>
      <c r="CM83" s="5" t="str">
        <f ca="1">IFERROR(__xludf.DUMMYFUNCTION("""COMPUTED_VALUE"""),"T")</f>
        <v>T</v>
      </c>
      <c r="CN83" s="5" t="str">
        <f ca="1">IFERROR(__xludf.DUMMYFUNCTION("""COMPUTED_VALUE"""),"T")</f>
        <v>T</v>
      </c>
      <c r="CO83" s="5" t="str">
        <f ca="1">IFERROR(__xludf.DUMMYFUNCTION("""COMPUTED_VALUE"""),"T")</f>
        <v>T</v>
      </c>
      <c r="CP83" s="5" t="str">
        <f ca="1">IFERROR(__xludf.DUMMYFUNCTION("""COMPUTED_VALUE"""),"T")</f>
        <v>T</v>
      </c>
      <c r="CQ83" s="5" t="str">
        <f ca="1">IFERROR(__xludf.DUMMYFUNCTION("""COMPUTED_VALUE"""),"T")</f>
        <v>T</v>
      </c>
      <c r="CR83" s="5" t="str">
        <f ca="1">IFERROR(__xludf.DUMMYFUNCTION("""COMPUTED_VALUE"""),"T")</f>
        <v>T</v>
      </c>
      <c r="CS83" s="5" t="str">
        <f ca="1">IFERROR(__xludf.DUMMYFUNCTION("""COMPUTED_VALUE"""),"T")</f>
        <v>T</v>
      </c>
      <c r="CT83" s="5" t="str">
        <f ca="1">IFERROR(__xludf.DUMMYFUNCTION("""COMPUTED_VALUE"""),"T")</f>
        <v>T</v>
      </c>
      <c r="CU83" s="5" t="str">
        <f ca="1">IFERROR(__xludf.DUMMYFUNCTION("""COMPUTED_VALUE"""),"T")</f>
        <v>T</v>
      </c>
      <c r="CV83" s="5" t="str">
        <f ca="1">IFERROR(__xludf.DUMMYFUNCTION("""COMPUTED_VALUE"""),"T")</f>
        <v>T</v>
      </c>
      <c r="CW83" s="5" t="str">
        <f ca="1">IFERROR(__xludf.DUMMYFUNCTION("""COMPUTED_VALUE"""),"T")</f>
        <v>T</v>
      </c>
      <c r="CX83" s="5" t="str">
        <f ca="1">IFERROR(__xludf.DUMMYFUNCTION("""COMPUTED_VALUE"""),"T")</f>
        <v>T</v>
      </c>
      <c r="CY83" s="5" t="str">
        <f ca="1">IFERROR(__xludf.DUMMYFUNCTION("""COMPUTED_VALUE"""),"T")</f>
        <v>T</v>
      </c>
      <c r="CZ83" s="5" t="str">
        <f ca="1">IFERROR(__xludf.DUMMYFUNCTION("""COMPUTED_VALUE"""),"T")</f>
        <v>T</v>
      </c>
      <c r="DA83" s="5" t="str">
        <f ca="1">IFERROR(__xludf.DUMMYFUNCTION("""COMPUTED_VALUE"""),"T")</f>
        <v>T</v>
      </c>
      <c r="DB83" s="5" t="str">
        <f ca="1">IFERROR(__xludf.DUMMYFUNCTION("""COMPUTED_VALUE"""),"T")</f>
        <v>T</v>
      </c>
      <c r="DC83" s="5" t="str">
        <f ca="1">IFERROR(__xludf.DUMMYFUNCTION("""COMPUTED_VALUE"""),"T")</f>
        <v>T</v>
      </c>
      <c r="DD83" s="5" t="str">
        <f ca="1">IFERROR(__xludf.DUMMYFUNCTION("""COMPUTED_VALUE"""),"T")</f>
        <v>T</v>
      </c>
      <c r="DE83" s="5" t="str">
        <f ca="1">IFERROR(__xludf.DUMMYFUNCTION("""COMPUTED_VALUE"""),"T")</f>
        <v>T</v>
      </c>
      <c r="DF83" s="5"/>
      <c r="DG83" s="5"/>
      <c r="DH83" s="5"/>
      <c r="DI83" s="5"/>
      <c r="DJ83" s="5"/>
      <c r="DK83" s="5"/>
      <c r="DL83" s="5"/>
      <c r="DM83" s="5"/>
      <c r="DN83" s="5"/>
      <c r="DO83" s="5"/>
    </row>
    <row r="84" spans="1:119" ht="14">
      <c r="A84" s="3">
        <f t="shared" ca="1" si="0"/>
        <v>53</v>
      </c>
      <c r="B84" s="3" t="str">
        <f ca="1">IFERROR(__xludf.DUMMYFUNCTION("""COMPUTED_VALUE"""),"us-WY")</f>
        <v>us-WY</v>
      </c>
      <c r="C84" s="3" t="str">
        <f ca="1">IFERROR(__xludf.DUMMYFUNCTION("""COMPUTED_VALUE"""),"Wyoming")</f>
        <v>Wyoming</v>
      </c>
      <c r="D84" s="5" t="str">
        <f ca="1">IFERROR(__xludf.DUMMYFUNCTION("""COMPUTED_VALUE"""),"E")</f>
        <v>E</v>
      </c>
      <c r="E84" s="5" t="str">
        <f ca="1">IFERROR(__xludf.DUMMYFUNCTION("""COMPUTED_VALUE"""),"E")</f>
        <v>E</v>
      </c>
      <c r="F84" s="5" t="str">
        <f ca="1">IFERROR(__xludf.DUMMYFUNCTION("""COMPUTED_VALUE"""),"E")</f>
        <v>E</v>
      </c>
      <c r="G84" s="5" t="str">
        <f ca="1">IFERROR(__xludf.DUMMYFUNCTION("""COMPUTED_VALUE"""),"E")</f>
        <v>E</v>
      </c>
      <c r="H84" s="5" t="str">
        <f ca="1">IFERROR(__xludf.DUMMYFUNCTION("""COMPUTED_VALUE"""),"E")</f>
        <v>E</v>
      </c>
      <c r="I84" s="5" t="str">
        <f ca="1">IFERROR(__xludf.DUMMYFUNCTION("""COMPUTED_VALUE"""),"E")</f>
        <v>E</v>
      </c>
      <c r="J84" s="5" t="str">
        <f ca="1">IFERROR(__xludf.DUMMYFUNCTION("""COMPUTED_VALUE"""),"E")</f>
        <v>E</v>
      </c>
      <c r="K84" s="5" t="str">
        <f ca="1">IFERROR(__xludf.DUMMYFUNCTION("""COMPUTED_VALUE"""),"E")</f>
        <v>E</v>
      </c>
      <c r="L84" s="5" t="str">
        <f ca="1">IFERROR(__xludf.DUMMYFUNCTION("""COMPUTED_VALUE"""),"E")</f>
        <v>E</v>
      </c>
      <c r="M84" s="5" t="str">
        <f ca="1">IFERROR(__xludf.DUMMYFUNCTION("""COMPUTED_VALUE"""),"E")</f>
        <v>E</v>
      </c>
      <c r="N84" s="5" t="str">
        <f ca="1">IFERROR(__xludf.DUMMYFUNCTION("""COMPUTED_VALUE"""),"E")</f>
        <v>E</v>
      </c>
      <c r="O84" s="5" t="str">
        <f ca="1">IFERROR(__xludf.DUMMYFUNCTION("""COMPUTED_VALUE"""),"E")</f>
        <v>E</v>
      </c>
      <c r="P84" s="5" t="str">
        <f ca="1">IFERROR(__xludf.DUMMYFUNCTION("""COMPUTED_VALUE"""),"T")</f>
        <v>T</v>
      </c>
      <c r="Q84" s="5" t="str">
        <f ca="1">IFERROR(__xludf.DUMMYFUNCTION("""COMPUTED_VALUE"""),"T")</f>
        <v>T</v>
      </c>
      <c r="R84" s="5" t="str">
        <f ca="1">IFERROR(__xludf.DUMMYFUNCTION("""COMPUTED_VALUE"""),"E")</f>
        <v>E</v>
      </c>
      <c r="S84" s="5" t="str">
        <f ca="1">IFERROR(__xludf.DUMMYFUNCTION("""COMPUTED_VALUE"""),"E")</f>
        <v>E</v>
      </c>
      <c r="T84" s="5" t="str">
        <f ca="1">IFERROR(__xludf.DUMMYFUNCTION("""COMPUTED_VALUE"""),"E")</f>
        <v>E</v>
      </c>
      <c r="U84" s="5" t="str">
        <f ca="1">IFERROR(__xludf.DUMMYFUNCTION("""COMPUTED_VALUE"""),"E")</f>
        <v>E</v>
      </c>
      <c r="V84" s="5" t="str">
        <f ca="1">IFERROR(__xludf.DUMMYFUNCTION("""COMPUTED_VALUE"""),"E")</f>
        <v>E</v>
      </c>
      <c r="W84" s="5" t="str">
        <f ca="1">IFERROR(__xludf.DUMMYFUNCTION("""COMPUTED_VALUE"""),"E")</f>
        <v>E</v>
      </c>
      <c r="X84" s="5" t="str">
        <f ca="1">IFERROR(__xludf.DUMMYFUNCTION("""COMPUTED_VALUE"""),"E")</f>
        <v>E</v>
      </c>
      <c r="Y84" s="5" t="str">
        <f ca="1">IFERROR(__xludf.DUMMYFUNCTION("""COMPUTED_VALUE"""),"E")</f>
        <v>E</v>
      </c>
      <c r="Z84" s="5" t="str">
        <f ca="1">IFERROR(__xludf.DUMMYFUNCTION("""COMPUTED_VALUE"""),"E")</f>
        <v>E</v>
      </c>
      <c r="AA84" s="5" t="str">
        <f ca="1">IFERROR(__xludf.DUMMYFUNCTION("""COMPUTED_VALUE"""),"E")</f>
        <v>E</v>
      </c>
      <c r="AB84" s="5" t="str">
        <f ca="1">IFERROR(__xludf.DUMMYFUNCTION("""COMPUTED_VALUE"""),"T")</f>
        <v>T</v>
      </c>
      <c r="AC84" s="5" t="str">
        <f ca="1">IFERROR(__xludf.DUMMYFUNCTION("""COMPUTED_VALUE"""),"T")</f>
        <v>T</v>
      </c>
      <c r="AD84" s="5" t="str">
        <f ca="1">IFERROR(__xludf.DUMMYFUNCTION("""COMPUTED_VALUE"""),"E")</f>
        <v>E</v>
      </c>
      <c r="AE84" s="5" t="str">
        <f ca="1">IFERROR(__xludf.DUMMYFUNCTION("""COMPUTED_VALUE"""),"E")</f>
        <v>E</v>
      </c>
      <c r="AF84" s="5" t="str">
        <f ca="1">IFERROR(__xludf.DUMMYFUNCTION("""COMPUTED_VALUE"""),"T")</f>
        <v>T</v>
      </c>
      <c r="AG84" s="5" t="str">
        <f ca="1">IFERROR(__xludf.DUMMYFUNCTION("""COMPUTED_VALUE"""),"E")</f>
        <v>E</v>
      </c>
      <c r="AH84" s="5" t="str">
        <f ca="1">IFERROR(__xludf.DUMMYFUNCTION("""COMPUTED_VALUE"""),"T")</f>
        <v>T</v>
      </c>
      <c r="AI84" s="5" t="str">
        <f ca="1">IFERROR(__xludf.DUMMYFUNCTION("""COMPUTED_VALUE"""),"E")</f>
        <v>E</v>
      </c>
      <c r="AJ84" s="5" t="str">
        <f ca="1">IFERROR(__xludf.DUMMYFUNCTION("""COMPUTED_VALUE"""),"T")</f>
        <v>T</v>
      </c>
      <c r="AK84" s="5" t="str">
        <f ca="1">IFERROR(__xludf.DUMMYFUNCTION("""COMPUTED_VALUE"""),"E")</f>
        <v>E</v>
      </c>
      <c r="AL84" s="5" t="str">
        <f ca="1">IFERROR(__xludf.DUMMYFUNCTION("""COMPUTED_VALUE"""),"T")</f>
        <v>T</v>
      </c>
      <c r="AM84" s="5" t="str">
        <f ca="1">IFERROR(__xludf.DUMMYFUNCTION("""COMPUTED_VALUE"""),"E")</f>
        <v>E</v>
      </c>
      <c r="AN84" s="5" t="str">
        <f ca="1">IFERROR(__xludf.DUMMYFUNCTION("""COMPUTED_VALUE"""),"T")</f>
        <v>T</v>
      </c>
      <c r="AO84" s="5" t="str">
        <f ca="1">IFERROR(__xludf.DUMMYFUNCTION("""COMPUTED_VALUE"""),"E")</f>
        <v>E</v>
      </c>
      <c r="AP84" s="5" t="str">
        <f ca="1">IFERROR(__xludf.DUMMYFUNCTION("""COMPUTED_VALUE"""),"T")</f>
        <v>T</v>
      </c>
      <c r="AQ84" s="5" t="str">
        <f ca="1">IFERROR(__xludf.DUMMYFUNCTION("""COMPUTED_VALUE"""),"E")</f>
        <v>E</v>
      </c>
      <c r="AR84" s="5" t="str">
        <f ca="1">IFERROR(__xludf.DUMMYFUNCTION("""COMPUTED_VALUE"""),"T")</f>
        <v>T</v>
      </c>
      <c r="AS84" s="5" t="str">
        <f ca="1">IFERROR(__xludf.DUMMYFUNCTION("""COMPUTED_VALUE"""),"E")</f>
        <v>E</v>
      </c>
      <c r="AT84" s="5" t="str">
        <f ca="1">IFERROR(__xludf.DUMMYFUNCTION("""COMPUTED_VALUE"""),"T")</f>
        <v>T</v>
      </c>
      <c r="AU84" s="5" t="str">
        <f ca="1">IFERROR(__xludf.DUMMYFUNCTION("""COMPUTED_VALUE"""),"E")</f>
        <v>E</v>
      </c>
      <c r="AV84" s="5" t="str">
        <f ca="1">IFERROR(__xludf.DUMMYFUNCTION("""COMPUTED_VALUE"""),"T")</f>
        <v>T</v>
      </c>
      <c r="AW84" s="5" t="str">
        <f ca="1">IFERROR(__xludf.DUMMYFUNCTION("""COMPUTED_VALUE"""),"E")</f>
        <v>E</v>
      </c>
      <c r="AX84" s="5" t="str">
        <f ca="1">IFERROR(__xludf.DUMMYFUNCTION("""COMPUTED_VALUE"""),"T")</f>
        <v>T</v>
      </c>
      <c r="AY84" s="5" t="str">
        <f ca="1">IFERROR(__xludf.DUMMYFUNCTION("""COMPUTED_VALUE"""),"T")</f>
        <v>T</v>
      </c>
      <c r="AZ84" s="5" t="str">
        <f ca="1">IFERROR(__xludf.DUMMYFUNCTION("""COMPUTED_VALUE"""),"T")</f>
        <v>T</v>
      </c>
      <c r="BA84" s="5" t="str">
        <f ca="1">IFERROR(__xludf.DUMMYFUNCTION("""COMPUTED_VALUE"""),"E")</f>
        <v>E</v>
      </c>
      <c r="BB84" s="5" t="str">
        <f ca="1">IFERROR(__xludf.DUMMYFUNCTION("""COMPUTED_VALUE"""),"T")</f>
        <v>T</v>
      </c>
      <c r="BC84" s="5" t="str">
        <f ca="1">IFERROR(__xludf.DUMMYFUNCTION("""COMPUTED_VALUE"""),"E")</f>
        <v>E</v>
      </c>
      <c r="BD84" s="5" t="str">
        <f ca="1">IFERROR(__xludf.DUMMYFUNCTION("""COMPUTED_VALUE"""),"T")</f>
        <v>T</v>
      </c>
      <c r="BE84" s="5" t="str">
        <f ca="1">IFERROR(__xludf.DUMMYFUNCTION("""COMPUTED_VALUE"""),"E")</f>
        <v>E</v>
      </c>
      <c r="BF84" s="5" t="str">
        <f ca="1">IFERROR(__xludf.DUMMYFUNCTION("""COMPUTED_VALUE"""),"E")</f>
        <v>E</v>
      </c>
      <c r="BG84" s="5" t="str">
        <f ca="1">IFERROR(__xludf.DUMMYFUNCTION("""COMPUTED_VALUE"""),"E")</f>
        <v>E</v>
      </c>
      <c r="BH84" s="5" t="str">
        <f ca="1">IFERROR(__xludf.DUMMYFUNCTION("""COMPUTED_VALUE"""),"E")</f>
        <v>E</v>
      </c>
      <c r="BI84" s="5" t="str">
        <f ca="1">IFERROR(__xludf.DUMMYFUNCTION("""COMPUTED_VALUE"""),"E")</f>
        <v>E</v>
      </c>
      <c r="BJ84" s="5" t="str">
        <f ca="1">IFERROR(__xludf.DUMMYFUNCTION("""COMPUTED_VALUE"""),"E")</f>
        <v>E</v>
      </c>
      <c r="BK84" s="5" t="str">
        <f ca="1">IFERROR(__xludf.DUMMYFUNCTION("""COMPUTED_VALUE"""),"E")</f>
        <v>E</v>
      </c>
      <c r="BL84" s="5" t="str">
        <f ca="1">IFERROR(__xludf.DUMMYFUNCTION("""COMPUTED_VALUE"""),"E")</f>
        <v>E</v>
      </c>
      <c r="BM84" s="5" t="str">
        <f ca="1">IFERROR(__xludf.DUMMYFUNCTION("""COMPUTED_VALUE"""),"E")</f>
        <v>E</v>
      </c>
      <c r="BN84" s="5" t="str">
        <f ca="1">IFERROR(__xludf.DUMMYFUNCTION("""COMPUTED_VALUE"""),"T")</f>
        <v>T</v>
      </c>
      <c r="BO84" s="5" t="str">
        <f ca="1">IFERROR(__xludf.DUMMYFUNCTION("""COMPUTED_VALUE"""),"T")</f>
        <v>T</v>
      </c>
      <c r="BP84" s="5" t="str">
        <f ca="1">IFERROR(__xludf.DUMMYFUNCTION("""COMPUTED_VALUE"""),"T")</f>
        <v>T</v>
      </c>
      <c r="BQ84" s="5" t="str">
        <f ca="1">IFERROR(__xludf.DUMMYFUNCTION("""COMPUTED_VALUE"""),"T")</f>
        <v>T</v>
      </c>
      <c r="BR84" s="5" t="str">
        <f ca="1">IFERROR(__xludf.DUMMYFUNCTION("""COMPUTED_VALUE"""),"E")</f>
        <v>E</v>
      </c>
      <c r="BS84" s="5" t="str">
        <f ca="1">IFERROR(__xludf.DUMMYFUNCTION("""COMPUTED_VALUE"""),"E")</f>
        <v>E</v>
      </c>
      <c r="BT84" s="5" t="str">
        <f ca="1">IFERROR(__xludf.DUMMYFUNCTION("""COMPUTED_VALUE"""),"E")</f>
        <v>E</v>
      </c>
      <c r="BU84" s="5" t="str">
        <f ca="1">IFERROR(__xludf.DUMMYFUNCTION("""COMPUTED_VALUE"""),"E")</f>
        <v>E</v>
      </c>
      <c r="BV84" s="5" t="str">
        <f ca="1">IFERROR(__xludf.DUMMYFUNCTION("""COMPUTED_VALUE"""),"E")</f>
        <v>E</v>
      </c>
      <c r="BW84" s="5" t="str">
        <f ca="1">IFERROR(__xludf.DUMMYFUNCTION("""COMPUTED_VALUE"""),"E")</f>
        <v>E</v>
      </c>
      <c r="BX84" s="5" t="str">
        <f ca="1">IFERROR(__xludf.DUMMYFUNCTION("""COMPUTED_VALUE"""),"E")</f>
        <v>E</v>
      </c>
      <c r="BY84" s="5" t="str">
        <f ca="1">IFERROR(__xludf.DUMMYFUNCTION("""COMPUTED_VALUE"""),"E")</f>
        <v>E</v>
      </c>
      <c r="BZ84" s="5" t="str">
        <f ca="1">IFERROR(__xludf.DUMMYFUNCTION("""COMPUTED_VALUE"""),"E")</f>
        <v>E</v>
      </c>
      <c r="CA84" s="5" t="str">
        <f ca="1">IFERROR(__xludf.DUMMYFUNCTION("""COMPUTED_VALUE"""),"E")</f>
        <v>E</v>
      </c>
      <c r="CB84" s="5" t="str">
        <f ca="1">IFERROR(__xludf.DUMMYFUNCTION("""COMPUTED_VALUE"""),"E")</f>
        <v>E</v>
      </c>
      <c r="CC84" s="5" t="str">
        <f ca="1">IFERROR(__xludf.DUMMYFUNCTION("""COMPUTED_VALUE"""),"E")</f>
        <v>E</v>
      </c>
      <c r="CD84" s="5" t="str">
        <f ca="1">IFERROR(__xludf.DUMMYFUNCTION("""COMPUTED_VALUE"""),"T")</f>
        <v>T</v>
      </c>
      <c r="CE84" s="5" t="str">
        <f ca="1">IFERROR(__xludf.DUMMYFUNCTION("""COMPUTED_VALUE"""),"T")</f>
        <v>T</v>
      </c>
      <c r="CF84" s="5" t="str">
        <f ca="1">IFERROR(__xludf.DUMMYFUNCTION("""COMPUTED_VALUE"""),"T")</f>
        <v>T</v>
      </c>
      <c r="CG84" s="5" t="str">
        <f ca="1">IFERROR(__xludf.DUMMYFUNCTION("""COMPUTED_VALUE"""),"T")</f>
        <v>T</v>
      </c>
      <c r="CH84" s="5" t="str">
        <f ca="1">IFERROR(__xludf.DUMMYFUNCTION("""COMPUTED_VALUE"""),"T")</f>
        <v>T</v>
      </c>
      <c r="CI84" s="5" t="str">
        <f ca="1">IFERROR(__xludf.DUMMYFUNCTION("""COMPUTED_VALUE"""),"T")</f>
        <v>T</v>
      </c>
      <c r="CJ84" s="5" t="str">
        <f ca="1">IFERROR(__xludf.DUMMYFUNCTION("""COMPUTED_VALUE"""),"T")</f>
        <v>T</v>
      </c>
      <c r="CK84" s="5" t="str">
        <f ca="1">IFERROR(__xludf.DUMMYFUNCTION("""COMPUTED_VALUE"""),"T")</f>
        <v>T</v>
      </c>
      <c r="CL84" s="5" t="str">
        <f ca="1">IFERROR(__xludf.DUMMYFUNCTION("""COMPUTED_VALUE"""),"T")</f>
        <v>T</v>
      </c>
      <c r="CM84" s="5" t="str">
        <f ca="1">IFERROR(__xludf.DUMMYFUNCTION("""COMPUTED_VALUE"""),"T")</f>
        <v>T</v>
      </c>
      <c r="CN84" s="5" t="str">
        <f ca="1">IFERROR(__xludf.DUMMYFUNCTION("""COMPUTED_VALUE"""),"T")</f>
        <v>T</v>
      </c>
      <c r="CO84" s="5" t="str">
        <f ca="1">IFERROR(__xludf.DUMMYFUNCTION("""COMPUTED_VALUE"""),"T")</f>
        <v>T</v>
      </c>
      <c r="CP84" s="5" t="str">
        <f ca="1">IFERROR(__xludf.DUMMYFUNCTION("""COMPUTED_VALUE"""),"T")</f>
        <v>T</v>
      </c>
      <c r="CQ84" s="5" t="str">
        <f ca="1">IFERROR(__xludf.DUMMYFUNCTION("""COMPUTED_VALUE"""),"T")</f>
        <v>T</v>
      </c>
      <c r="CR84" s="5" t="str">
        <f ca="1">IFERROR(__xludf.DUMMYFUNCTION("""COMPUTED_VALUE"""),"E")</f>
        <v>E</v>
      </c>
      <c r="CS84" s="5" t="str">
        <f ca="1">IFERROR(__xludf.DUMMYFUNCTION("""COMPUTED_VALUE"""),"E")</f>
        <v>E</v>
      </c>
      <c r="CT84" s="5" t="str">
        <f ca="1">IFERROR(__xludf.DUMMYFUNCTION("""COMPUTED_VALUE"""),"T")</f>
        <v>T</v>
      </c>
      <c r="CU84" s="5" t="str">
        <f ca="1">IFERROR(__xludf.DUMMYFUNCTION("""COMPUTED_VALUE"""),"T")</f>
        <v>T</v>
      </c>
      <c r="CV84" s="5" t="str">
        <f ca="1">IFERROR(__xludf.DUMMYFUNCTION("""COMPUTED_VALUE"""),"E")</f>
        <v>E</v>
      </c>
      <c r="CW84" s="5" t="str">
        <f ca="1">IFERROR(__xludf.DUMMYFUNCTION("""COMPUTED_VALUE"""),"E")</f>
        <v>E</v>
      </c>
      <c r="CX84" s="5" t="str">
        <f ca="1">IFERROR(__xludf.DUMMYFUNCTION("""COMPUTED_VALUE"""),"E")</f>
        <v>E</v>
      </c>
      <c r="CY84" s="5" t="str">
        <f ca="1">IFERROR(__xludf.DUMMYFUNCTION("""COMPUTED_VALUE"""),"E")</f>
        <v>E</v>
      </c>
      <c r="CZ84" s="5" t="str">
        <f ca="1">IFERROR(__xludf.DUMMYFUNCTION("""COMPUTED_VALUE"""),"T")</f>
        <v>T</v>
      </c>
      <c r="DA84" s="5" t="str">
        <f ca="1">IFERROR(__xludf.DUMMYFUNCTION("""COMPUTED_VALUE"""),"T")</f>
        <v>T</v>
      </c>
      <c r="DB84" s="5" t="str">
        <f ca="1">IFERROR(__xludf.DUMMYFUNCTION("""COMPUTED_VALUE"""),"T")</f>
        <v>T</v>
      </c>
      <c r="DC84" s="5" t="str">
        <f ca="1">IFERROR(__xludf.DUMMYFUNCTION("""COMPUTED_VALUE"""),"T")</f>
        <v>T</v>
      </c>
      <c r="DD84" s="5" t="str">
        <f ca="1">IFERROR(__xludf.DUMMYFUNCTION("""COMPUTED_VALUE"""),"E")</f>
        <v>E</v>
      </c>
      <c r="DE84" s="5" t="str">
        <f ca="1">IFERROR(__xludf.DUMMYFUNCTION("""COMPUTED_VALUE"""),"E")</f>
        <v>E</v>
      </c>
      <c r="DF84" s="5"/>
      <c r="DG84" s="5"/>
      <c r="DH84" s="5"/>
      <c r="DI84" s="5"/>
      <c r="DJ84" s="5"/>
      <c r="DK84" s="5"/>
      <c r="DL84" s="5"/>
      <c r="DM84" s="5"/>
      <c r="DN84" s="5"/>
      <c r="DO84" s="5"/>
    </row>
    <row r="85" spans="1:119" ht="13">
      <c r="A85" s="3" t="str">
        <f t="shared" si="0"/>
        <v/>
      </c>
      <c r="B85" s="3"/>
      <c r="C85" s="3"/>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row>
    <row r="86" spans="1:119" ht="13">
      <c r="A86" s="3" t="str">
        <f t="shared" si="0"/>
        <v/>
      </c>
      <c r="B86" s="3"/>
      <c r="C86" s="3"/>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row>
    <row r="87" spans="1:119" ht="13">
      <c r="A87" s="3" t="str">
        <f t="shared" si="0"/>
        <v/>
      </c>
      <c r="B87" s="3"/>
      <c r="C87" s="3"/>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row>
    <row r="88" spans="1:119" ht="13">
      <c r="A88" s="3" t="str">
        <f t="shared" si="0"/>
        <v/>
      </c>
      <c r="B88" s="3"/>
      <c r="C88" s="3"/>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row>
    <row r="89" spans="1:119" ht="13">
      <c r="A89" s="3" t="str">
        <f t="shared" si="0"/>
        <v/>
      </c>
      <c r="B89" s="3"/>
      <c r="C89" s="3"/>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row>
    <row r="90" spans="1:119" ht="13">
      <c r="A90" s="3" t="str">
        <f t="shared" si="0"/>
        <v/>
      </c>
      <c r="B90" s="3"/>
      <c r="C90" s="3"/>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row>
    <row r="91" spans="1:119" ht="13">
      <c r="A91" s="3" t="str">
        <f t="shared" si="0"/>
        <v/>
      </c>
      <c r="B91" s="3"/>
      <c r="C91" s="3"/>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row>
    <row r="92" spans="1:119" ht="13">
      <c r="A92" s="3" t="str">
        <f t="shared" si="0"/>
        <v/>
      </c>
      <c r="B92" s="3"/>
      <c r="C92" s="3"/>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row>
    <row r="93" spans="1:119" ht="13">
      <c r="A93" s="3" t="str">
        <f t="shared" si="0"/>
        <v/>
      </c>
      <c r="B93" s="3"/>
      <c r="C93" s="3"/>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row>
    <row r="94" spans="1:119" ht="13">
      <c r="A94" s="3" t="str">
        <f t="shared" si="0"/>
        <v/>
      </c>
      <c r="B94" s="3"/>
      <c r="C94" s="3"/>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row>
    <row r="95" spans="1:119" ht="13">
      <c r="A95" s="3" t="str">
        <f t="shared" si="0"/>
        <v/>
      </c>
      <c r="B95" s="3"/>
      <c r="C95" s="3"/>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row>
    <row r="96" spans="1:119" ht="13">
      <c r="A96" s="3" t="str">
        <f t="shared" si="0"/>
        <v/>
      </c>
      <c r="B96" s="3"/>
      <c r="C96" s="3"/>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row>
    <row r="97" spans="1:119" ht="13">
      <c r="A97" s="3" t="str">
        <f t="shared" si="0"/>
        <v/>
      </c>
      <c r="B97" s="3"/>
      <c r="C97" s="3"/>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row>
    <row r="98" spans="1:119" ht="13">
      <c r="A98" s="3" t="str">
        <f t="shared" si="0"/>
        <v/>
      </c>
      <c r="B98" s="3"/>
      <c r="C98" s="3"/>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row>
    <row r="99" spans="1:119" ht="13">
      <c r="A99" s="3" t="str">
        <f t="shared" si="0"/>
        <v/>
      </c>
      <c r="B99" s="3"/>
      <c r="C99" s="3"/>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row>
    <row r="100" spans="1:119" ht="13">
      <c r="A100" s="3" t="str">
        <f t="shared" si="0"/>
        <v/>
      </c>
      <c r="B100" s="3"/>
      <c r="C100" s="3"/>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row>
    <row r="101" spans="1:119" ht="13">
      <c r="A101" s="3" t="str">
        <f t="shared" si="0"/>
        <v/>
      </c>
      <c r="B101" s="3"/>
      <c r="C101" s="3"/>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row>
    <row r="102" spans="1:119" ht="13">
      <c r="A102" s="3" t="str">
        <f t="shared" si="0"/>
        <v/>
      </c>
      <c r="B102" s="3"/>
      <c r="C102" s="3"/>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row>
    <row r="103" spans="1:119" ht="13">
      <c r="A103" s="3" t="str">
        <f t="shared" si="0"/>
        <v/>
      </c>
      <c r="B103" s="3"/>
      <c r="C103" s="3"/>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row>
    <row r="104" spans="1:119" ht="13">
      <c r="A104" s="3" t="str">
        <f t="shared" si="0"/>
        <v/>
      </c>
      <c r="B104" s="3"/>
      <c r="C104" s="3"/>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row>
    <row r="105" spans="1:119" ht="13">
      <c r="A105" s="3" t="str">
        <f t="shared" si="0"/>
        <v/>
      </c>
      <c r="B105" s="3"/>
      <c r="C105" s="3"/>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row>
    <row r="106" spans="1:119" ht="13">
      <c r="A106" s="3" t="str">
        <f t="shared" si="0"/>
        <v/>
      </c>
      <c r="B106" s="3"/>
      <c r="C106" s="3"/>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row>
    <row r="107" spans="1:119" ht="13">
      <c r="A107" s="3" t="str">
        <f t="shared" si="0"/>
        <v/>
      </c>
      <c r="B107" s="3"/>
      <c r="C107" s="3"/>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row>
    <row r="108" spans="1:119" ht="13">
      <c r="A108" s="3" t="str">
        <f t="shared" si="0"/>
        <v/>
      </c>
      <c r="B108" s="3"/>
      <c r="C108" s="3"/>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row>
    <row r="109" spans="1:119" ht="13">
      <c r="A109" s="3" t="str">
        <f t="shared" si="0"/>
        <v/>
      </c>
      <c r="B109" s="3"/>
      <c r="C109" s="3"/>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row>
    <row r="110" spans="1:119" ht="13">
      <c r="A110" s="3" t="str">
        <f t="shared" si="0"/>
        <v/>
      </c>
      <c r="B110" s="3"/>
      <c r="C110" s="3"/>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row>
    <row r="111" spans="1:119" ht="13">
      <c r="A111" s="3" t="str">
        <f t="shared" si="0"/>
        <v/>
      </c>
      <c r="B111" s="3"/>
      <c r="C111" s="3"/>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row>
    <row r="112" spans="1:119" ht="13">
      <c r="A112" s="3" t="str">
        <f t="shared" si="0"/>
        <v/>
      </c>
      <c r="B112" s="3"/>
      <c r="C112" s="3"/>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row>
    <row r="113" spans="1:119" ht="13">
      <c r="A113" s="3" t="str">
        <f t="shared" si="0"/>
        <v/>
      </c>
      <c r="B113" s="3"/>
      <c r="C113" s="3"/>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row>
    <row r="114" spans="1:119" ht="13">
      <c r="A114" s="3" t="str">
        <f t="shared" si="0"/>
        <v/>
      </c>
      <c r="B114" s="3"/>
      <c r="C114" s="3"/>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row>
    <row r="115" spans="1:119" ht="13">
      <c r="A115" s="3" t="str">
        <f t="shared" si="0"/>
        <v/>
      </c>
      <c r="B115" s="3"/>
      <c r="C115" s="3"/>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row>
    <row r="116" spans="1:119" ht="13">
      <c r="A116" s="3" t="str">
        <f t="shared" si="0"/>
        <v/>
      </c>
      <c r="B116" s="3"/>
      <c r="C116" s="3"/>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row>
    <row r="117" spans="1:119" ht="13">
      <c r="A117" s="3" t="str">
        <f t="shared" si="0"/>
        <v/>
      </c>
      <c r="B117" s="3"/>
      <c r="C117" s="3"/>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row>
    <row r="118" spans="1:119" ht="13">
      <c r="A118" s="3" t="str">
        <f t="shared" si="0"/>
        <v/>
      </c>
      <c r="B118" s="3"/>
      <c r="C118" s="3"/>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row>
    <row r="119" spans="1:119" ht="13">
      <c r="A119" s="3" t="str">
        <f t="shared" si="0"/>
        <v/>
      </c>
      <c r="B119" s="3"/>
      <c r="C119" s="3"/>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row>
    <row r="120" spans="1:119" ht="13">
      <c r="A120" s="3" t="str">
        <f t="shared" si="0"/>
        <v/>
      </c>
      <c r="B120" s="3"/>
      <c r="C120" s="3"/>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row>
    <row r="121" spans="1:119" ht="13">
      <c r="A121" s="3" t="str">
        <f t="shared" si="0"/>
        <v/>
      </c>
      <c r="B121" s="3"/>
      <c r="C121" s="3"/>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row>
    <row r="122" spans="1:119" ht="13">
      <c r="A122" s="3" t="str">
        <f t="shared" si="0"/>
        <v/>
      </c>
      <c r="B122" s="3"/>
      <c r="C122" s="3"/>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row>
    <row r="123" spans="1:119" ht="13">
      <c r="A123" s="3" t="str">
        <f t="shared" si="0"/>
        <v/>
      </c>
      <c r="B123" s="3"/>
      <c r="C123" s="3"/>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row>
    <row r="124" spans="1:119" ht="13">
      <c r="A124" s="3" t="str">
        <f t="shared" si="0"/>
        <v/>
      </c>
      <c r="B124" s="3"/>
      <c r="C124" s="3"/>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row>
    <row r="125" spans="1:119" ht="13">
      <c r="A125" s="3" t="str">
        <f t="shared" si="0"/>
        <v/>
      </c>
      <c r="B125" s="3"/>
      <c r="C125" s="3"/>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row>
    <row r="126" spans="1:119" ht="13">
      <c r="A126" s="3" t="str">
        <f t="shared" si="0"/>
        <v/>
      </c>
      <c r="B126" s="3"/>
      <c r="C126" s="3"/>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row>
    <row r="127" spans="1:119" ht="13">
      <c r="A127" s="3" t="str">
        <f t="shared" si="0"/>
        <v/>
      </c>
      <c r="B127" s="3"/>
      <c r="C127" s="3"/>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row>
    <row r="128" spans="1:119" ht="13">
      <c r="A128" s="3" t="str">
        <f t="shared" si="0"/>
        <v/>
      </c>
      <c r="B128" s="3"/>
      <c r="C128" s="3"/>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row>
    <row r="129" spans="1:119" ht="13">
      <c r="A129" s="3" t="str">
        <f t="shared" si="0"/>
        <v/>
      </c>
      <c r="B129" s="3"/>
      <c r="C129" s="3"/>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row>
    <row r="130" spans="1:119" ht="13">
      <c r="A130" s="3" t="str">
        <f t="shared" si="0"/>
        <v/>
      </c>
      <c r="B130" s="3"/>
      <c r="C130" s="3"/>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row>
    <row r="131" spans="1:119" ht="13">
      <c r="A131" s="3" t="str">
        <f t="shared" si="0"/>
        <v/>
      </c>
      <c r="B131" s="3"/>
      <c r="C131" s="3"/>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row>
    <row r="132" spans="1:119" ht="13">
      <c r="A132" s="3" t="str">
        <f t="shared" si="0"/>
        <v/>
      </c>
      <c r="B132" s="3"/>
      <c r="C132" s="3"/>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row>
    <row r="133" spans="1:119" ht="13">
      <c r="A133" s="3" t="str">
        <f t="shared" si="0"/>
        <v/>
      </c>
      <c r="B133" s="3"/>
      <c r="C133" s="3"/>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row>
    <row r="134" spans="1:119" ht="13">
      <c r="A134" s="3" t="str">
        <f t="shared" si="0"/>
        <v/>
      </c>
      <c r="B134" s="3"/>
      <c r="C134" s="3"/>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row>
    <row r="135" spans="1:119" ht="13">
      <c r="A135" s="3" t="str">
        <f t="shared" si="0"/>
        <v/>
      </c>
      <c r="B135" s="3"/>
      <c r="C135" s="3"/>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row>
    <row r="136" spans="1:119" ht="13">
      <c r="A136" s="3" t="str">
        <f t="shared" si="0"/>
        <v/>
      </c>
      <c r="B136" s="3"/>
      <c r="C136" s="3"/>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row>
    <row r="137" spans="1:119" ht="13">
      <c r="A137" s="3" t="str">
        <f t="shared" si="0"/>
        <v/>
      </c>
      <c r="B137" s="3"/>
      <c r="C137" s="3"/>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row>
    <row r="138" spans="1:119" ht="13">
      <c r="A138" s="3" t="str">
        <f t="shared" si="0"/>
        <v/>
      </c>
      <c r="B138" s="3"/>
      <c r="C138" s="3"/>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row>
    <row r="139" spans="1:119" ht="13">
      <c r="A139" s="3" t="str">
        <f t="shared" si="0"/>
        <v/>
      </c>
      <c r="B139" s="3"/>
      <c r="C139" s="3"/>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row>
    <row r="140" spans="1:119" ht="13">
      <c r="A140" s="3" t="str">
        <f t="shared" si="0"/>
        <v/>
      </c>
      <c r="B140" s="3"/>
      <c r="C140" s="3"/>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row>
    <row r="141" spans="1:119" ht="13">
      <c r="A141" s="3" t="str">
        <f t="shared" si="0"/>
        <v/>
      </c>
      <c r="B141" s="3"/>
      <c r="C141" s="3"/>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row>
    <row r="142" spans="1:119" ht="13">
      <c r="A142" s="3" t="str">
        <f t="shared" si="0"/>
        <v/>
      </c>
      <c r="B142" s="3"/>
      <c r="C142" s="3"/>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row>
    <row r="143" spans="1:119" ht="13">
      <c r="A143" s="3" t="str">
        <f t="shared" si="0"/>
        <v/>
      </c>
      <c r="B143" s="3"/>
      <c r="C143" s="3"/>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row>
    <row r="144" spans="1:119" ht="13">
      <c r="A144" s="3" t="str">
        <f t="shared" si="0"/>
        <v/>
      </c>
      <c r="B144" s="3"/>
      <c r="C144" s="3"/>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row>
    <row r="145" spans="1:119" ht="13">
      <c r="A145" s="3" t="str">
        <f t="shared" si="0"/>
        <v/>
      </c>
      <c r="B145" s="3"/>
      <c r="C145" s="3"/>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row>
    <row r="146" spans="1:119" ht="13">
      <c r="A146" s="3" t="str">
        <f t="shared" si="0"/>
        <v/>
      </c>
      <c r="B146" s="3"/>
      <c r="C146" s="3"/>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row>
    <row r="147" spans="1:119" ht="13">
      <c r="A147" s="3" t="str">
        <f t="shared" si="0"/>
        <v/>
      </c>
      <c r="B147" s="3"/>
      <c r="C147" s="3"/>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row>
    <row r="148" spans="1:119" ht="13">
      <c r="A148" s="3" t="str">
        <f t="shared" si="0"/>
        <v/>
      </c>
      <c r="B148" s="3"/>
      <c r="C148" s="3"/>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row>
    <row r="149" spans="1:119" ht="13">
      <c r="A149" s="3" t="str">
        <f t="shared" si="0"/>
        <v/>
      </c>
      <c r="B149" s="3"/>
      <c r="C149" s="3"/>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row>
    <row r="150" spans="1:119" ht="13">
      <c r="A150" s="3" t="str">
        <f t="shared" si="0"/>
        <v/>
      </c>
      <c r="B150" s="3"/>
      <c r="C150" s="3"/>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row>
    <row r="151" spans="1:119" ht="13">
      <c r="A151" s="3" t="str">
        <f t="shared" si="0"/>
        <v/>
      </c>
      <c r="B151" s="3"/>
      <c r="C151" s="3"/>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row>
    <row r="152" spans="1:119" ht="13">
      <c r="A152" s="3" t="str">
        <f t="shared" si="0"/>
        <v/>
      </c>
      <c r="B152" s="3"/>
      <c r="C152" s="3"/>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row>
    <row r="153" spans="1:119" ht="13">
      <c r="A153" s="3" t="str">
        <f t="shared" si="0"/>
        <v/>
      </c>
      <c r="B153" s="3"/>
      <c r="C153" s="3"/>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row>
    <row r="154" spans="1:119" ht="13">
      <c r="A154" s="3" t="str">
        <f t="shared" si="0"/>
        <v/>
      </c>
      <c r="B154" s="3"/>
      <c r="C154" s="3"/>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G153"/>
  <sheetViews>
    <sheetView workbookViewId="0">
      <pane xSplit="2" ySplit="30" topLeftCell="C31" activePane="bottomRight" state="frozen"/>
      <selection pane="topRight" activeCell="C1" sqref="C1"/>
      <selection pane="bottomLeft" activeCell="A31" sqref="A31"/>
      <selection pane="bottomRight" activeCell="C31" sqref="C31"/>
    </sheetView>
  </sheetViews>
  <sheetFormatPr baseColWidth="10" defaultColWidth="12.6640625" defaultRowHeight="15.75" customHeight="1"/>
  <cols>
    <col min="3" max="3" width="16.33203125" customWidth="1"/>
    <col min="4" max="111" width="15.1640625" customWidth="1"/>
  </cols>
  <sheetData>
    <row r="1" spans="1:111" ht="13" hidden="1">
      <c r="A1" s="1"/>
      <c r="B1" s="2"/>
      <c r="C1" s="2"/>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row>
    <row r="2" spans="1:111" ht="13" hidden="1">
      <c r="A2" s="2"/>
      <c r="B2" s="2"/>
      <c r="C2" s="2"/>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row>
    <row r="3" spans="1:111" ht="13" hidden="1">
      <c r="A3" s="2"/>
      <c r="B3" s="2"/>
      <c r="C3" s="2"/>
      <c r="D3" s="6"/>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row>
    <row r="4" spans="1:111" ht="13" hidden="1">
      <c r="A4" s="2"/>
      <c r="B4" s="2"/>
      <c r="C4" s="2"/>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row>
    <row r="5" spans="1:111" ht="13" hidden="1">
      <c r="A5" s="1"/>
      <c r="B5" s="2"/>
      <c r="C5" s="2"/>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row>
    <row r="6" spans="1:111" ht="13" hidden="1">
      <c r="A6" s="2"/>
      <c r="B6" s="1"/>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row>
    <row r="7" spans="1:111" ht="13" hidden="1">
      <c r="A7" s="2"/>
      <c r="B7" s="2"/>
      <c r="C7" s="2"/>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row>
    <row r="8" spans="1:111" ht="13" hidden="1">
      <c r="A8" s="2"/>
      <c r="B8" s="2"/>
      <c r="C8" s="2"/>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row>
    <row r="9" spans="1:111" ht="13" hidden="1">
      <c r="A9" s="2"/>
      <c r="B9" s="1"/>
      <c r="C9" s="2"/>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row>
    <row r="10" spans="1:111" ht="13" hidden="1">
      <c r="A10" s="2"/>
      <c r="B10" s="2"/>
      <c r="C10" s="2"/>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row>
    <row r="11" spans="1:111" ht="13" hidden="1">
      <c r="A11" s="2"/>
      <c r="B11" s="2"/>
      <c r="C11" s="2"/>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row>
    <row r="12" spans="1:111" ht="13" hidden="1">
      <c r="A12" s="2"/>
      <c r="B12" s="2"/>
      <c r="C12" s="2"/>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row>
    <row r="13" spans="1:111" ht="13" hidden="1">
      <c r="A13" s="2"/>
      <c r="B13" s="2"/>
      <c r="C13" s="2"/>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row>
    <row r="14" spans="1:111" ht="13" hidden="1">
      <c r="A14" s="2"/>
      <c r="B14" s="1"/>
      <c r="C14" s="2"/>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row>
    <row r="15" spans="1:111" ht="13" hidden="1">
      <c r="A15" s="2"/>
      <c r="B15" s="2"/>
      <c r="C15" s="2"/>
      <c r="D15" s="2"/>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row>
    <row r="16" spans="1:111" ht="13" hidden="1">
      <c r="A16" s="2"/>
      <c r="B16" s="2"/>
      <c r="C16" s="2"/>
      <c r="D16" s="2"/>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row>
    <row r="17" spans="1:111" ht="13" hidden="1">
      <c r="A17" s="2"/>
      <c r="B17" s="2"/>
      <c r="C17" s="2"/>
      <c r="D17" s="2"/>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row>
    <row r="18" spans="1:111" ht="13" hidden="1">
      <c r="A18" s="2"/>
      <c r="B18" s="2"/>
      <c r="C18" s="2"/>
      <c r="D18" s="2"/>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row>
    <row r="19" spans="1:111" ht="13">
      <c r="A19" s="2"/>
      <c r="B19" s="8" t="s">
        <v>3</v>
      </c>
      <c r="C19" s="2"/>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row>
    <row r="20" spans="1:111" ht="13">
      <c r="A20" s="2"/>
      <c r="B20" s="9" t="s">
        <v>4</v>
      </c>
      <c r="C20" s="10" t="s">
        <v>5</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row>
    <row r="21" spans="1:111" ht="13">
      <c r="A21" s="2"/>
      <c r="B21" s="9" t="s">
        <v>6</v>
      </c>
      <c r="C21" s="10" t="s">
        <v>7</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row>
    <row r="22" spans="1:111" ht="13">
      <c r="A22" s="2"/>
      <c r="B22" s="9" t="s">
        <v>8</v>
      </c>
      <c r="C22" s="10" t="s">
        <v>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row>
    <row r="23" spans="1:111" ht="13">
      <c r="A23" s="2"/>
      <c r="B23" s="9" t="s">
        <v>10</v>
      </c>
      <c r="C23" s="10" t="s">
        <v>11</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row>
    <row r="24" spans="1:111" ht="13">
      <c r="A24" s="2"/>
      <c r="B24" s="11" t="s">
        <v>12</v>
      </c>
      <c r="C24" s="10" t="s">
        <v>13</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row>
    <row r="25" spans="1:111" ht="13">
      <c r="A25" s="2"/>
      <c r="B25" s="11" t="s">
        <v>14</v>
      </c>
      <c r="C25" s="10" t="s">
        <v>15</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row>
    <row r="26" spans="1:111" ht="13">
      <c r="A26" s="12"/>
      <c r="B26" s="13"/>
      <c r="C26" s="2"/>
      <c r="D26" s="4">
        <f>COUNTIF(D31:D83,"T")</f>
        <v>22</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row>
    <row r="27" spans="1:111" ht="13" hidden="1">
      <c r="A27" s="9"/>
      <c r="B27" s="10"/>
      <c r="C27" s="2"/>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row>
    <row r="28" spans="1:111" ht="13" hidden="1">
      <c r="A28" s="11"/>
      <c r="B28" s="10"/>
      <c r="C28" s="2"/>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row>
    <row r="29" spans="1:111" ht="13" hidden="1">
      <c r="A29" s="11"/>
      <c r="B29" s="10"/>
      <c r="C29" s="2"/>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row>
    <row r="30" spans="1:111" ht="70">
      <c r="A30" s="23" t="s">
        <v>16</v>
      </c>
      <c r="B30" s="24" t="str">
        <f ca="1">IFERROR(__xludf.DUMMYFUNCTION("importrange(""https://docs.google.com/spreadsheets/d/17T98vq9UXGsWsTsAamoXN4LKcPB_lJkFMQRGBf62ZBs/edit?gid=1045725899#gid=1045725899"",""OUTPUT_PTCTaxabilityMatrix!B27:CA"")"),"#REF!")</f>
        <v>#REF!</v>
      </c>
      <c r="C30" s="24" t="s">
        <v>17</v>
      </c>
      <c r="D30" s="25" t="s">
        <v>18</v>
      </c>
      <c r="E30" s="25" t="s">
        <v>19</v>
      </c>
      <c r="F30" s="25" t="s">
        <v>20</v>
      </c>
      <c r="G30" s="25" t="s">
        <v>21</v>
      </c>
      <c r="H30" s="25" t="s">
        <v>22</v>
      </c>
      <c r="I30" s="25" t="s">
        <v>23</v>
      </c>
      <c r="J30" s="25" t="s">
        <v>24</v>
      </c>
      <c r="K30" s="25" t="s">
        <v>25</v>
      </c>
      <c r="L30" s="25" t="s">
        <v>26</v>
      </c>
      <c r="M30" s="25" t="s">
        <v>27</v>
      </c>
      <c r="N30" s="25" t="s">
        <v>28</v>
      </c>
      <c r="O30" s="25" t="s">
        <v>29</v>
      </c>
      <c r="P30" s="25" t="s">
        <v>30</v>
      </c>
      <c r="Q30" s="25" t="s">
        <v>31</v>
      </c>
      <c r="R30" s="25" t="s">
        <v>32</v>
      </c>
      <c r="S30" s="25" t="s">
        <v>33</v>
      </c>
      <c r="T30" s="25" t="s">
        <v>34</v>
      </c>
      <c r="U30" s="25" t="s">
        <v>35</v>
      </c>
      <c r="V30" s="25" t="s">
        <v>36</v>
      </c>
      <c r="W30" s="25" t="s">
        <v>37</v>
      </c>
      <c r="X30" s="25" t="s">
        <v>38</v>
      </c>
      <c r="Y30" s="25" t="s">
        <v>39</v>
      </c>
      <c r="Z30" s="25" t="s">
        <v>40</v>
      </c>
      <c r="AA30" s="25" t="s">
        <v>41</v>
      </c>
      <c r="AB30" s="25" t="s">
        <v>42</v>
      </c>
      <c r="AC30" s="25" t="s">
        <v>43</v>
      </c>
      <c r="AD30" s="25" t="s">
        <v>44</v>
      </c>
      <c r="AE30" s="25" t="s">
        <v>45</v>
      </c>
      <c r="AF30" s="25" t="s">
        <v>46</v>
      </c>
      <c r="AG30" s="25" t="s">
        <v>47</v>
      </c>
      <c r="AH30" s="25" t="s">
        <v>48</v>
      </c>
      <c r="AI30" s="25" t="s">
        <v>49</v>
      </c>
      <c r="AJ30" s="25" t="s">
        <v>50</v>
      </c>
      <c r="AK30" s="25" t="s">
        <v>51</v>
      </c>
      <c r="AL30" s="25" t="s">
        <v>52</v>
      </c>
      <c r="AM30" s="25" t="s">
        <v>53</v>
      </c>
      <c r="AN30" s="25" t="s">
        <v>54</v>
      </c>
      <c r="AO30" s="25" t="s">
        <v>55</v>
      </c>
      <c r="AP30" s="25" t="s">
        <v>56</v>
      </c>
      <c r="AQ30" s="25" t="s">
        <v>57</v>
      </c>
      <c r="AR30" s="25" t="s">
        <v>58</v>
      </c>
      <c r="AS30" s="25" t="s">
        <v>59</v>
      </c>
      <c r="AT30" s="25" t="s">
        <v>60</v>
      </c>
      <c r="AU30" s="25" t="s">
        <v>61</v>
      </c>
      <c r="AV30" s="25" t="s">
        <v>62</v>
      </c>
      <c r="AW30" s="25" t="s">
        <v>63</v>
      </c>
      <c r="AX30" s="25" t="s">
        <v>64</v>
      </c>
      <c r="AY30" s="25" t="s">
        <v>65</v>
      </c>
      <c r="AZ30" s="25" t="s">
        <v>66</v>
      </c>
      <c r="BA30" s="25" t="s">
        <v>67</v>
      </c>
      <c r="BB30" s="25" t="s">
        <v>68</v>
      </c>
      <c r="BC30" s="25" t="s">
        <v>69</v>
      </c>
      <c r="BD30" s="25" t="s">
        <v>70</v>
      </c>
      <c r="BE30" s="25" t="s">
        <v>71</v>
      </c>
      <c r="BF30" s="25" t="s">
        <v>72</v>
      </c>
      <c r="BG30" s="25" t="s">
        <v>73</v>
      </c>
      <c r="BH30" s="25" t="s">
        <v>74</v>
      </c>
      <c r="BI30" s="25" t="s">
        <v>75</v>
      </c>
      <c r="BJ30" s="25" t="s">
        <v>76</v>
      </c>
      <c r="BK30" s="25" t="s">
        <v>77</v>
      </c>
      <c r="BL30" s="25" t="s">
        <v>78</v>
      </c>
      <c r="BM30" s="25" t="s">
        <v>79</v>
      </c>
      <c r="BN30" s="25" t="s">
        <v>80</v>
      </c>
      <c r="BO30" s="25" t="s">
        <v>81</v>
      </c>
      <c r="BP30" s="25" t="s">
        <v>82</v>
      </c>
      <c r="BQ30" s="25" t="s">
        <v>83</v>
      </c>
      <c r="BR30" s="25" t="s">
        <v>84</v>
      </c>
      <c r="BS30" s="25" t="s">
        <v>85</v>
      </c>
      <c r="BT30" s="25" t="s">
        <v>86</v>
      </c>
      <c r="BU30" s="25" t="s">
        <v>87</v>
      </c>
      <c r="BV30" s="25" t="s">
        <v>88</v>
      </c>
      <c r="BW30" s="25" t="s">
        <v>89</v>
      </c>
      <c r="BX30" s="25" t="s">
        <v>90</v>
      </c>
      <c r="BY30" s="25" t="s">
        <v>91</v>
      </c>
      <c r="BZ30" s="25" t="s">
        <v>92</v>
      </c>
      <c r="CA30" s="25" t="s">
        <v>93</v>
      </c>
      <c r="CB30" s="25" t="s">
        <v>94</v>
      </c>
      <c r="CC30" s="25" t="s">
        <v>95</v>
      </c>
      <c r="CD30" s="25" t="s">
        <v>96</v>
      </c>
      <c r="CE30" s="25" t="s">
        <v>97</v>
      </c>
      <c r="CF30" s="25" t="s">
        <v>98</v>
      </c>
      <c r="CG30" s="25" t="s">
        <v>99</v>
      </c>
      <c r="CH30" s="25" t="s">
        <v>100</v>
      </c>
      <c r="CI30" s="25" t="s">
        <v>101</v>
      </c>
      <c r="CJ30" s="25" t="s">
        <v>102</v>
      </c>
      <c r="CK30" s="25" t="s">
        <v>103</v>
      </c>
      <c r="CL30" s="25" t="s">
        <v>104</v>
      </c>
      <c r="CM30" s="25" t="s">
        <v>105</v>
      </c>
      <c r="CN30" s="25" t="s">
        <v>106</v>
      </c>
      <c r="CO30" s="25" t="s">
        <v>107</v>
      </c>
      <c r="CP30" s="25" t="s">
        <v>108</v>
      </c>
      <c r="CQ30" s="25" t="s">
        <v>109</v>
      </c>
      <c r="CR30" s="25" t="s">
        <v>110</v>
      </c>
      <c r="CS30" s="25" t="s">
        <v>111</v>
      </c>
      <c r="CT30" s="25" t="s">
        <v>112</v>
      </c>
      <c r="CU30" s="25" t="s">
        <v>113</v>
      </c>
      <c r="CV30" s="25" t="s">
        <v>114</v>
      </c>
      <c r="CW30" s="25" t="s">
        <v>115</v>
      </c>
      <c r="CX30" s="25" t="s">
        <v>116</v>
      </c>
      <c r="CY30" s="25" t="s">
        <v>117</v>
      </c>
      <c r="CZ30" s="25" t="s">
        <v>118</v>
      </c>
      <c r="DA30" s="25" t="s">
        <v>119</v>
      </c>
      <c r="DB30" s="25" t="s">
        <v>120</v>
      </c>
      <c r="DC30" s="25" t="s">
        <v>121</v>
      </c>
      <c r="DD30" s="25" t="s">
        <v>122</v>
      </c>
      <c r="DE30" s="25" t="s">
        <v>123</v>
      </c>
      <c r="DF30" s="25" t="s">
        <v>124</v>
      </c>
      <c r="DG30" s="25" t="s">
        <v>125</v>
      </c>
    </row>
    <row r="31" spans="1:111" ht="14">
      <c r="A31" s="17">
        <v>1</v>
      </c>
      <c r="B31" s="17"/>
      <c r="C31" s="18" t="s">
        <v>126</v>
      </c>
      <c r="D31" s="19" t="s">
        <v>4</v>
      </c>
      <c r="E31" s="19" t="s">
        <v>4</v>
      </c>
      <c r="F31" s="19" t="s">
        <v>4</v>
      </c>
      <c r="G31" s="19" t="s">
        <v>4</v>
      </c>
      <c r="H31" s="19" t="s">
        <v>4</v>
      </c>
      <c r="I31" s="19" t="s">
        <v>4</v>
      </c>
      <c r="J31" s="19" t="s">
        <v>4</v>
      </c>
      <c r="K31" s="19" t="s">
        <v>4</v>
      </c>
      <c r="L31" s="19" t="s">
        <v>4</v>
      </c>
      <c r="M31" s="19" t="s">
        <v>4</v>
      </c>
      <c r="N31" s="19" t="s">
        <v>6</v>
      </c>
      <c r="O31" s="19" t="s">
        <v>6</v>
      </c>
      <c r="P31" s="19" t="s">
        <v>6</v>
      </c>
      <c r="Q31" s="19" t="s">
        <v>6</v>
      </c>
      <c r="R31" s="19" t="s">
        <v>6</v>
      </c>
      <c r="S31" s="19" t="s">
        <v>6</v>
      </c>
      <c r="T31" s="19" t="s">
        <v>6</v>
      </c>
      <c r="U31" s="19" t="s">
        <v>6</v>
      </c>
      <c r="V31" s="19" t="s">
        <v>6</v>
      </c>
      <c r="W31" s="19" t="s">
        <v>6</v>
      </c>
      <c r="X31" s="19" t="s">
        <v>6</v>
      </c>
      <c r="Y31" s="19" t="s">
        <v>6</v>
      </c>
      <c r="Z31" s="19" t="s">
        <v>6</v>
      </c>
      <c r="AA31" s="19" t="s">
        <v>6</v>
      </c>
      <c r="AB31" s="19" t="s">
        <v>6</v>
      </c>
      <c r="AC31" s="19" t="s">
        <v>6</v>
      </c>
      <c r="AD31" s="19" t="s">
        <v>6</v>
      </c>
      <c r="AE31" s="19" t="s">
        <v>4</v>
      </c>
      <c r="AF31" s="19" t="s">
        <v>4</v>
      </c>
      <c r="AG31" s="19" t="s">
        <v>4</v>
      </c>
      <c r="AH31" s="19" t="s">
        <v>4</v>
      </c>
      <c r="AI31" s="19" t="s">
        <v>4</v>
      </c>
      <c r="AJ31" s="19" t="s">
        <v>4</v>
      </c>
      <c r="AK31" s="19" t="s">
        <v>4</v>
      </c>
      <c r="AL31" s="19" t="s">
        <v>4</v>
      </c>
      <c r="AM31" s="19" t="s">
        <v>4</v>
      </c>
      <c r="AN31" s="19" t="s">
        <v>4</v>
      </c>
      <c r="AO31" s="19" t="s">
        <v>4</v>
      </c>
      <c r="AP31" s="19" t="s">
        <v>4</v>
      </c>
      <c r="AQ31" s="19" t="s">
        <v>4</v>
      </c>
      <c r="AR31" s="19" t="s">
        <v>4</v>
      </c>
      <c r="AS31" s="19" t="s">
        <v>4</v>
      </c>
      <c r="AT31" s="19" t="s">
        <v>4</v>
      </c>
      <c r="AU31" s="19"/>
      <c r="AV31" s="19"/>
      <c r="AW31" s="19" t="s">
        <v>4</v>
      </c>
      <c r="AX31" s="19" t="s">
        <v>4</v>
      </c>
      <c r="AY31" s="19" t="s">
        <v>4</v>
      </c>
      <c r="AZ31" s="19" t="s">
        <v>4</v>
      </c>
      <c r="BA31" s="19" t="s">
        <v>4</v>
      </c>
      <c r="BB31" s="19" t="s">
        <v>4</v>
      </c>
      <c r="BC31" s="19" t="s">
        <v>4</v>
      </c>
      <c r="BD31" s="19" t="s">
        <v>4</v>
      </c>
      <c r="BE31" s="19" t="s">
        <v>4</v>
      </c>
      <c r="BF31" s="19" t="s">
        <v>4</v>
      </c>
      <c r="BG31" s="19" t="s">
        <v>4</v>
      </c>
      <c r="BH31" s="19" t="s">
        <v>4</v>
      </c>
      <c r="BI31" s="19" t="s">
        <v>4</v>
      </c>
      <c r="BJ31" s="19" t="s">
        <v>4</v>
      </c>
      <c r="BK31" s="19" t="s">
        <v>6</v>
      </c>
      <c r="BL31" s="19" t="s">
        <v>6</v>
      </c>
      <c r="BM31" s="19" t="s">
        <v>6</v>
      </c>
      <c r="BN31" s="19" t="s">
        <v>6</v>
      </c>
      <c r="BO31" s="19" t="s">
        <v>4</v>
      </c>
      <c r="BP31" s="19" t="s">
        <v>6</v>
      </c>
      <c r="BQ31" s="19" t="s">
        <v>6</v>
      </c>
      <c r="BR31" s="20" t="s">
        <v>4</v>
      </c>
      <c r="BS31" s="20" t="s">
        <v>4</v>
      </c>
      <c r="BT31" s="20" t="s">
        <v>4</v>
      </c>
      <c r="BU31" s="20" t="s">
        <v>4</v>
      </c>
      <c r="BV31" s="20" t="s">
        <v>4</v>
      </c>
      <c r="BW31" s="20" t="s">
        <v>4</v>
      </c>
      <c r="BX31" s="20" t="s">
        <v>6</v>
      </c>
      <c r="BY31" s="20" t="s">
        <v>4</v>
      </c>
      <c r="BZ31" s="20" t="s">
        <v>4</v>
      </c>
      <c r="CA31" s="20" t="s">
        <v>4</v>
      </c>
      <c r="CB31" s="20" t="s">
        <v>4</v>
      </c>
      <c r="CC31" s="20" t="s">
        <v>4</v>
      </c>
      <c r="CD31" s="20" t="s">
        <v>4</v>
      </c>
      <c r="CE31" s="20" t="s">
        <v>4</v>
      </c>
      <c r="CF31" s="20" t="s">
        <v>4</v>
      </c>
      <c r="CG31" s="20" t="s">
        <v>4</v>
      </c>
      <c r="CH31" s="20" t="s">
        <v>4</v>
      </c>
      <c r="CI31" s="20" t="s">
        <v>4</v>
      </c>
      <c r="CJ31" s="20" t="s">
        <v>4</v>
      </c>
      <c r="CK31" s="20" t="s">
        <v>4</v>
      </c>
      <c r="CL31" s="20" t="s">
        <v>4</v>
      </c>
      <c r="CM31" s="20" t="s">
        <v>4</v>
      </c>
      <c r="CN31" s="20" t="s">
        <v>4</v>
      </c>
      <c r="CO31" s="20" t="s">
        <v>4</v>
      </c>
      <c r="CP31" s="20" t="s">
        <v>4</v>
      </c>
      <c r="CQ31" s="20" t="s">
        <v>4</v>
      </c>
      <c r="CR31" s="20" t="s">
        <v>4</v>
      </c>
      <c r="CS31" s="20" t="s">
        <v>4</v>
      </c>
      <c r="CT31" s="20" t="s">
        <v>4</v>
      </c>
      <c r="CU31" s="20" t="s">
        <v>4</v>
      </c>
      <c r="CV31" s="20" t="s">
        <v>4</v>
      </c>
      <c r="CW31" s="20" t="s">
        <v>4</v>
      </c>
      <c r="CX31" s="20" t="s">
        <v>4</v>
      </c>
      <c r="CY31" s="20" t="s">
        <v>4</v>
      </c>
      <c r="CZ31" s="20" t="s">
        <v>4</v>
      </c>
      <c r="DA31" s="20" t="s">
        <v>4</v>
      </c>
      <c r="DB31" s="20" t="s">
        <v>4</v>
      </c>
      <c r="DC31" s="20" t="s">
        <v>4</v>
      </c>
      <c r="DD31" s="20" t="s">
        <v>4</v>
      </c>
      <c r="DE31" s="20" t="s">
        <v>4</v>
      </c>
      <c r="DF31" s="20" t="s">
        <v>4</v>
      </c>
      <c r="DG31" s="20" t="s">
        <v>4</v>
      </c>
    </row>
    <row r="32" spans="1:111" ht="14">
      <c r="A32" s="17" t="str">
        <f t="shared" ref="A32:A153" si="0">IF(ISBLANK(B32),"",A31+1)</f>
        <v/>
      </c>
      <c r="B32" s="17"/>
      <c r="C32" s="17" t="s">
        <v>127</v>
      </c>
      <c r="D32" s="20" t="s">
        <v>6</v>
      </c>
      <c r="E32" s="20" t="s">
        <v>6</v>
      </c>
      <c r="F32" s="20" t="s">
        <v>6</v>
      </c>
      <c r="G32" s="20" t="s">
        <v>6</v>
      </c>
      <c r="H32" s="20" t="s">
        <v>6</v>
      </c>
      <c r="I32" s="20" t="s">
        <v>6</v>
      </c>
      <c r="J32" s="20" t="s">
        <v>6</v>
      </c>
      <c r="K32" s="20" t="s">
        <v>6</v>
      </c>
      <c r="L32" s="20" t="s">
        <v>6</v>
      </c>
      <c r="M32" s="20" t="s">
        <v>6</v>
      </c>
      <c r="N32" s="20" t="s">
        <v>4</v>
      </c>
      <c r="O32" s="20" t="s">
        <v>4</v>
      </c>
      <c r="P32" s="20" t="s">
        <v>4</v>
      </c>
      <c r="Q32" s="20" t="s">
        <v>4</v>
      </c>
      <c r="R32" s="20" t="s">
        <v>6</v>
      </c>
      <c r="S32" s="20" t="s">
        <v>6</v>
      </c>
      <c r="T32" s="20" t="s">
        <v>6</v>
      </c>
      <c r="U32" s="20" t="s">
        <v>6</v>
      </c>
      <c r="V32" s="20" t="s">
        <v>4</v>
      </c>
      <c r="W32" s="20" t="s">
        <v>4</v>
      </c>
      <c r="X32" s="20" t="s">
        <v>6</v>
      </c>
      <c r="Y32" s="20" t="s">
        <v>6</v>
      </c>
      <c r="Z32" s="20" t="s">
        <v>6</v>
      </c>
      <c r="AA32" s="20" t="s">
        <v>6</v>
      </c>
      <c r="AB32" s="20" t="s">
        <v>4</v>
      </c>
      <c r="AC32" s="20" t="s">
        <v>4</v>
      </c>
      <c r="AD32" s="20" t="s">
        <v>6</v>
      </c>
      <c r="AE32" s="20" t="s">
        <v>4</v>
      </c>
      <c r="AF32" s="20" t="s">
        <v>4</v>
      </c>
      <c r="AG32" s="20" t="s">
        <v>4</v>
      </c>
      <c r="AH32" s="20" t="s">
        <v>4</v>
      </c>
      <c r="AI32" s="20" t="s">
        <v>6</v>
      </c>
      <c r="AJ32" s="20" t="s">
        <v>4</v>
      </c>
      <c r="AK32" s="20" t="s">
        <v>6</v>
      </c>
      <c r="AL32" s="20" t="s">
        <v>4</v>
      </c>
      <c r="AM32" s="20" t="s">
        <v>4</v>
      </c>
      <c r="AN32" s="20" t="s">
        <v>4</v>
      </c>
      <c r="AO32" s="20" t="s">
        <v>4</v>
      </c>
      <c r="AP32" s="20" t="s">
        <v>4</v>
      </c>
      <c r="AQ32" s="20" t="s">
        <v>4</v>
      </c>
      <c r="AR32" s="20" t="s">
        <v>4</v>
      </c>
      <c r="AS32" s="20" t="s">
        <v>4</v>
      </c>
      <c r="AT32" s="20" t="s">
        <v>4</v>
      </c>
      <c r="AU32" s="20"/>
      <c r="AV32" s="20"/>
      <c r="AW32" s="20" t="s">
        <v>4</v>
      </c>
      <c r="AX32" s="20" t="s">
        <v>4</v>
      </c>
      <c r="AY32" s="20" t="s">
        <v>4</v>
      </c>
      <c r="AZ32" s="20" t="s">
        <v>4</v>
      </c>
      <c r="BA32" s="20" t="s">
        <v>4</v>
      </c>
      <c r="BB32" s="20" t="s">
        <v>4</v>
      </c>
      <c r="BC32" s="20" t="s">
        <v>4</v>
      </c>
      <c r="BD32" s="20" t="s">
        <v>4</v>
      </c>
      <c r="BE32" s="20" t="s">
        <v>4</v>
      </c>
      <c r="BF32" s="20" t="s">
        <v>4</v>
      </c>
      <c r="BG32" s="20" t="s">
        <v>4</v>
      </c>
      <c r="BH32" s="20" t="s">
        <v>4</v>
      </c>
      <c r="BI32" s="20" t="s">
        <v>4</v>
      </c>
      <c r="BJ32" s="20" t="s">
        <v>4</v>
      </c>
      <c r="BK32" s="20" t="s">
        <v>6</v>
      </c>
      <c r="BL32" s="20" t="s">
        <v>6</v>
      </c>
      <c r="BM32" s="20" t="s">
        <v>6</v>
      </c>
      <c r="BN32" s="20" t="s">
        <v>6</v>
      </c>
      <c r="BO32" s="20" t="s">
        <v>4</v>
      </c>
      <c r="BP32" s="20" t="s">
        <v>6</v>
      </c>
      <c r="BQ32" s="20" t="s">
        <v>6</v>
      </c>
      <c r="BR32" s="20" t="s">
        <v>4</v>
      </c>
      <c r="BS32" s="20" t="s">
        <v>4</v>
      </c>
      <c r="BT32" s="20" t="s">
        <v>4</v>
      </c>
      <c r="BU32" s="20" t="s">
        <v>4</v>
      </c>
      <c r="BV32" s="20" t="s">
        <v>6</v>
      </c>
      <c r="BW32" s="20" t="s">
        <v>6</v>
      </c>
      <c r="BX32" s="20" t="s">
        <v>6</v>
      </c>
      <c r="BY32" s="20" t="s">
        <v>6</v>
      </c>
      <c r="BZ32" s="20" t="s">
        <v>4</v>
      </c>
      <c r="CA32" s="20" t="s">
        <v>4</v>
      </c>
      <c r="CB32" s="20" t="s">
        <v>6</v>
      </c>
      <c r="CC32" s="20" t="s">
        <v>6</v>
      </c>
      <c r="CD32" s="20" t="s">
        <v>4</v>
      </c>
      <c r="CE32" s="20" t="s">
        <v>4</v>
      </c>
      <c r="CF32" s="20" t="s">
        <v>6</v>
      </c>
      <c r="CG32" s="20" t="s">
        <v>6</v>
      </c>
      <c r="CH32" s="20" t="s">
        <v>4</v>
      </c>
      <c r="CI32" s="20" t="s">
        <v>4</v>
      </c>
      <c r="CJ32" s="20" t="s">
        <v>4</v>
      </c>
      <c r="CK32" s="20" t="s">
        <v>4</v>
      </c>
      <c r="CL32" s="20" t="s">
        <v>4</v>
      </c>
      <c r="CM32" s="20" t="s">
        <v>4</v>
      </c>
      <c r="CN32" s="20" t="s">
        <v>4</v>
      </c>
      <c r="CO32" s="20" t="s">
        <v>4</v>
      </c>
      <c r="CP32" s="20" t="s">
        <v>4</v>
      </c>
      <c r="CQ32" s="20" t="s">
        <v>4</v>
      </c>
      <c r="CR32" s="20" t="s">
        <v>4</v>
      </c>
      <c r="CS32" s="20" t="s">
        <v>4</v>
      </c>
      <c r="CT32" s="20" t="s">
        <v>4</v>
      </c>
      <c r="CU32" s="20" t="s">
        <v>4</v>
      </c>
      <c r="CV32" s="20" t="s">
        <v>6</v>
      </c>
      <c r="CW32" s="20" t="s">
        <v>6</v>
      </c>
      <c r="CX32" s="20" t="s">
        <v>6</v>
      </c>
      <c r="CY32" s="20" t="s">
        <v>6</v>
      </c>
      <c r="CZ32" s="20" t="s">
        <v>6</v>
      </c>
      <c r="DA32" s="20" t="s">
        <v>6</v>
      </c>
      <c r="DB32" s="20" t="s">
        <v>6</v>
      </c>
      <c r="DC32" s="20" t="s">
        <v>6</v>
      </c>
      <c r="DD32" s="20" t="s">
        <v>6</v>
      </c>
      <c r="DE32" s="20" t="s">
        <v>6</v>
      </c>
      <c r="DF32" s="20" t="s">
        <v>6</v>
      </c>
      <c r="DG32" s="20" t="s">
        <v>6</v>
      </c>
    </row>
    <row r="33" spans="1:111" ht="14">
      <c r="A33" s="17" t="str">
        <f t="shared" si="0"/>
        <v/>
      </c>
      <c r="B33" s="17"/>
      <c r="C33" s="17" t="s">
        <v>128</v>
      </c>
      <c r="D33" s="20" t="s">
        <v>6</v>
      </c>
      <c r="E33" s="20" t="s">
        <v>6</v>
      </c>
      <c r="F33" s="20" t="s">
        <v>6</v>
      </c>
      <c r="G33" s="20" t="s">
        <v>6</v>
      </c>
      <c r="H33" s="20" t="s">
        <v>6</v>
      </c>
      <c r="I33" s="20" t="s">
        <v>6</v>
      </c>
      <c r="J33" s="20" t="s">
        <v>6</v>
      </c>
      <c r="K33" s="20" t="s">
        <v>6</v>
      </c>
      <c r="L33" s="20" t="s">
        <v>6</v>
      </c>
      <c r="M33" s="20" t="s">
        <v>6</v>
      </c>
      <c r="N33" s="20" t="s">
        <v>4</v>
      </c>
      <c r="O33" s="20" t="s">
        <v>4</v>
      </c>
      <c r="P33" s="20" t="s">
        <v>4</v>
      </c>
      <c r="Q33" s="20" t="s">
        <v>4</v>
      </c>
      <c r="R33" s="20" t="s">
        <v>6</v>
      </c>
      <c r="S33" s="20" t="s">
        <v>6</v>
      </c>
      <c r="T33" s="20" t="s">
        <v>6</v>
      </c>
      <c r="U33" s="20" t="s">
        <v>6</v>
      </c>
      <c r="V33" s="20" t="s">
        <v>6</v>
      </c>
      <c r="W33" s="20" t="s">
        <v>6</v>
      </c>
      <c r="X33" s="20" t="s">
        <v>6</v>
      </c>
      <c r="Y33" s="20" t="s">
        <v>6</v>
      </c>
      <c r="Z33" s="20" t="s">
        <v>6</v>
      </c>
      <c r="AA33" s="20" t="s">
        <v>6</v>
      </c>
      <c r="AB33" s="20" t="s">
        <v>6</v>
      </c>
      <c r="AC33" s="20" t="s">
        <v>6</v>
      </c>
      <c r="AD33" s="20" t="s">
        <v>6</v>
      </c>
      <c r="AE33" s="20" t="s">
        <v>6</v>
      </c>
      <c r="AF33" s="20" t="s">
        <v>6</v>
      </c>
      <c r="AG33" s="20" t="s">
        <v>6</v>
      </c>
      <c r="AH33" s="20" t="s">
        <v>6</v>
      </c>
      <c r="AI33" s="20" t="s">
        <v>4</v>
      </c>
      <c r="AJ33" s="20" t="s">
        <v>4</v>
      </c>
      <c r="AK33" s="20" t="s">
        <v>4</v>
      </c>
      <c r="AL33" s="20" t="s">
        <v>4</v>
      </c>
      <c r="AM33" s="20" t="s">
        <v>4</v>
      </c>
      <c r="AN33" s="20" t="s">
        <v>4</v>
      </c>
      <c r="AO33" s="20" t="s">
        <v>4</v>
      </c>
      <c r="AP33" s="20" t="s">
        <v>4</v>
      </c>
      <c r="AQ33" s="20" t="s">
        <v>4</v>
      </c>
      <c r="AR33" s="20" t="s">
        <v>4</v>
      </c>
      <c r="AS33" s="20" t="s">
        <v>4</v>
      </c>
      <c r="AT33" s="20" t="s">
        <v>4</v>
      </c>
      <c r="AU33" s="20"/>
      <c r="AV33" s="20"/>
      <c r="AW33" s="20" t="s">
        <v>4</v>
      </c>
      <c r="AX33" s="20" t="s">
        <v>4</v>
      </c>
      <c r="AY33" s="20" t="s">
        <v>4</v>
      </c>
      <c r="AZ33" s="20" t="s">
        <v>4</v>
      </c>
      <c r="BA33" s="20" t="s">
        <v>6</v>
      </c>
      <c r="BB33" s="20" t="s">
        <v>6</v>
      </c>
      <c r="BC33" s="20" t="s">
        <v>6</v>
      </c>
      <c r="BD33" s="20" t="s">
        <v>6</v>
      </c>
      <c r="BE33" s="20" t="s">
        <v>6</v>
      </c>
      <c r="BF33" s="20" t="s">
        <v>6</v>
      </c>
      <c r="BG33" s="20" t="s">
        <v>6</v>
      </c>
      <c r="BH33" s="20" t="s">
        <v>6</v>
      </c>
      <c r="BI33" s="20" t="s">
        <v>6</v>
      </c>
      <c r="BJ33" s="20" t="s">
        <v>6</v>
      </c>
      <c r="BK33" s="20" t="s">
        <v>6</v>
      </c>
      <c r="BL33" s="20" t="s">
        <v>6</v>
      </c>
      <c r="BM33" s="20" t="s">
        <v>6</v>
      </c>
      <c r="BN33" s="20" t="s">
        <v>6</v>
      </c>
      <c r="BO33" s="20" t="s">
        <v>4</v>
      </c>
      <c r="BP33" s="20" t="s">
        <v>4</v>
      </c>
      <c r="BQ33" s="20" t="s">
        <v>6</v>
      </c>
      <c r="BR33" s="20" t="s">
        <v>4</v>
      </c>
      <c r="BS33" s="20" t="s">
        <v>4</v>
      </c>
      <c r="BT33" s="20" t="s">
        <v>4</v>
      </c>
      <c r="BU33" s="20" t="s">
        <v>4</v>
      </c>
      <c r="BV33" s="20" t="s">
        <v>4</v>
      </c>
      <c r="BW33" s="20" t="s">
        <v>4</v>
      </c>
      <c r="BX33" s="20" t="s">
        <v>4</v>
      </c>
      <c r="BY33" s="20" t="s">
        <v>4</v>
      </c>
      <c r="BZ33" s="20" t="s">
        <v>4</v>
      </c>
      <c r="CA33" s="20" t="s">
        <v>4</v>
      </c>
      <c r="CB33" s="20" t="s">
        <v>4</v>
      </c>
      <c r="CC33" s="20" t="s">
        <v>4</v>
      </c>
      <c r="CD33" s="20" t="s">
        <v>4</v>
      </c>
      <c r="CE33" s="20" t="s">
        <v>4</v>
      </c>
      <c r="CF33" s="20" t="s">
        <v>4</v>
      </c>
      <c r="CG33" s="20" t="s">
        <v>4</v>
      </c>
      <c r="CH33" s="20" t="s">
        <v>4</v>
      </c>
      <c r="CI33" s="20" t="s">
        <v>4</v>
      </c>
      <c r="CJ33" s="20" t="s">
        <v>4</v>
      </c>
      <c r="CK33" s="20" t="s">
        <v>4</v>
      </c>
      <c r="CL33" s="20" t="s">
        <v>4</v>
      </c>
      <c r="CM33" s="20" t="s">
        <v>4</v>
      </c>
      <c r="CN33" s="20" t="s">
        <v>4</v>
      </c>
      <c r="CO33" s="20" t="s">
        <v>4</v>
      </c>
      <c r="CP33" s="20" t="s">
        <v>4</v>
      </c>
      <c r="CQ33" s="20" t="s">
        <v>4</v>
      </c>
      <c r="CR33" s="20" t="s">
        <v>4</v>
      </c>
      <c r="CS33" s="20" t="s">
        <v>4</v>
      </c>
      <c r="CT33" s="20" t="s">
        <v>4</v>
      </c>
      <c r="CU33" s="20" t="s">
        <v>4</v>
      </c>
      <c r="CV33" s="20" t="s">
        <v>4</v>
      </c>
      <c r="CW33" s="20" t="s">
        <v>4</v>
      </c>
      <c r="CX33" s="20" t="s">
        <v>4</v>
      </c>
      <c r="CY33" s="20" t="s">
        <v>4</v>
      </c>
      <c r="CZ33" s="20" t="s">
        <v>4</v>
      </c>
      <c r="DA33" s="20" t="s">
        <v>4</v>
      </c>
      <c r="DB33" s="20" t="s">
        <v>4</v>
      </c>
      <c r="DC33" s="20" t="s">
        <v>4</v>
      </c>
      <c r="DD33" s="20" t="s">
        <v>4</v>
      </c>
      <c r="DE33" s="20" t="s">
        <v>4</v>
      </c>
      <c r="DF33" s="20" t="s">
        <v>4</v>
      </c>
      <c r="DG33" s="20" t="s">
        <v>4</v>
      </c>
    </row>
    <row r="34" spans="1:111" ht="14">
      <c r="A34" s="17" t="str">
        <f t="shared" si="0"/>
        <v/>
      </c>
      <c r="B34" s="17"/>
      <c r="C34" s="17" t="s">
        <v>129</v>
      </c>
      <c r="D34" s="20" t="s">
        <v>4</v>
      </c>
      <c r="E34" s="20" t="s">
        <v>4</v>
      </c>
      <c r="F34" s="20" t="s">
        <v>6</v>
      </c>
      <c r="G34" s="20" t="s">
        <v>6</v>
      </c>
      <c r="H34" s="20" t="s">
        <v>4</v>
      </c>
      <c r="I34" s="20" t="s">
        <v>4</v>
      </c>
      <c r="J34" s="20" t="s">
        <v>4</v>
      </c>
      <c r="K34" s="20" t="s">
        <v>4</v>
      </c>
      <c r="L34" s="20" t="s">
        <v>4</v>
      </c>
      <c r="M34" s="20" t="s">
        <v>6</v>
      </c>
      <c r="N34" s="20" t="s">
        <v>4</v>
      </c>
      <c r="O34" s="20" t="s">
        <v>4</v>
      </c>
      <c r="P34" s="20" t="s">
        <v>4</v>
      </c>
      <c r="Q34" s="20" t="s">
        <v>4</v>
      </c>
      <c r="R34" s="20" t="s">
        <v>6</v>
      </c>
      <c r="S34" s="20" t="s">
        <v>6</v>
      </c>
      <c r="T34" s="20" t="s">
        <v>6</v>
      </c>
      <c r="U34" s="20" t="s">
        <v>6</v>
      </c>
      <c r="V34" s="20" t="s">
        <v>6</v>
      </c>
      <c r="W34" s="20" t="s">
        <v>6</v>
      </c>
      <c r="X34" s="20" t="s">
        <v>6</v>
      </c>
      <c r="Y34" s="20" t="s">
        <v>6</v>
      </c>
      <c r="Z34" s="20" t="s">
        <v>4</v>
      </c>
      <c r="AA34" s="20" t="s">
        <v>4</v>
      </c>
      <c r="AB34" s="20" t="s">
        <v>4</v>
      </c>
      <c r="AC34" s="20" t="s">
        <v>4</v>
      </c>
      <c r="AD34" s="20" t="s">
        <v>6</v>
      </c>
      <c r="AE34" s="20" t="s">
        <v>4</v>
      </c>
      <c r="AF34" s="20" t="s">
        <v>4</v>
      </c>
      <c r="AG34" s="20" t="s">
        <v>4</v>
      </c>
      <c r="AH34" s="20" t="s">
        <v>4</v>
      </c>
      <c r="AI34" s="20" t="s">
        <v>4</v>
      </c>
      <c r="AJ34" s="20" t="s">
        <v>4</v>
      </c>
      <c r="AK34" s="20" t="s">
        <v>4</v>
      </c>
      <c r="AL34" s="20" t="s">
        <v>4</v>
      </c>
      <c r="AM34" s="20" t="s">
        <v>4</v>
      </c>
      <c r="AN34" s="20" t="s">
        <v>4</v>
      </c>
      <c r="AO34" s="20" t="s">
        <v>4</v>
      </c>
      <c r="AP34" s="20" t="s">
        <v>4</v>
      </c>
      <c r="AQ34" s="20" t="s">
        <v>4</v>
      </c>
      <c r="AR34" s="20" t="s">
        <v>4</v>
      </c>
      <c r="AS34" s="20" t="s">
        <v>4</v>
      </c>
      <c r="AT34" s="20" t="s">
        <v>4</v>
      </c>
      <c r="AU34" s="20"/>
      <c r="AV34" s="20"/>
      <c r="AW34" s="20" t="s">
        <v>4</v>
      </c>
      <c r="AX34" s="20" t="s">
        <v>4</v>
      </c>
      <c r="AY34" s="20" t="s">
        <v>4</v>
      </c>
      <c r="AZ34" s="20" t="s">
        <v>4</v>
      </c>
      <c r="BA34" s="20" t="s">
        <v>4</v>
      </c>
      <c r="BB34" s="20" t="s">
        <v>4</v>
      </c>
      <c r="BC34" s="20" t="s">
        <v>4</v>
      </c>
      <c r="BD34" s="20" t="s">
        <v>4</v>
      </c>
      <c r="BE34" s="20" t="s">
        <v>4</v>
      </c>
      <c r="BF34" s="20" t="s">
        <v>4</v>
      </c>
      <c r="BG34" s="20" t="s">
        <v>6</v>
      </c>
      <c r="BH34" s="20" t="s">
        <v>6</v>
      </c>
      <c r="BI34" s="20" t="s">
        <v>6</v>
      </c>
      <c r="BJ34" s="20" t="s">
        <v>6</v>
      </c>
      <c r="BK34" s="20" t="s">
        <v>6</v>
      </c>
      <c r="BL34" s="20" t="s">
        <v>6</v>
      </c>
      <c r="BM34" s="20" t="s">
        <v>4</v>
      </c>
      <c r="BN34" s="20" t="s">
        <v>4</v>
      </c>
      <c r="BO34" s="20" t="s">
        <v>4</v>
      </c>
      <c r="BP34" s="20" t="s">
        <v>6</v>
      </c>
      <c r="BQ34" s="20" t="s">
        <v>6</v>
      </c>
      <c r="BR34" s="20" t="s">
        <v>4</v>
      </c>
      <c r="BS34" s="20" t="s">
        <v>4</v>
      </c>
      <c r="BT34" s="20" t="s">
        <v>4</v>
      </c>
      <c r="BU34" s="20" t="s">
        <v>4</v>
      </c>
      <c r="BV34" s="20" t="s">
        <v>6</v>
      </c>
      <c r="BW34" s="20" t="s">
        <v>6</v>
      </c>
      <c r="BX34" s="20" t="s">
        <v>6</v>
      </c>
      <c r="BY34" s="20" t="s">
        <v>6</v>
      </c>
      <c r="BZ34" s="20" t="s">
        <v>4</v>
      </c>
      <c r="CA34" s="20" t="s">
        <v>4</v>
      </c>
      <c r="CB34" s="20" t="s">
        <v>4</v>
      </c>
      <c r="CC34" s="20" t="s">
        <v>4</v>
      </c>
      <c r="CD34" s="20" t="s">
        <v>4</v>
      </c>
      <c r="CE34" s="20" t="s">
        <v>4</v>
      </c>
      <c r="CF34" s="20" t="s">
        <v>6</v>
      </c>
      <c r="CG34" s="20" t="s">
        <v>6</v>
      </c>
      <c r="CH34" s="20" t="s">
        <v>4</v>
      </c>
      <c r="CI34" s="20" t="s">
        <v>4</v>
      </c>
      <c r="CJ34" s="20" t="s">
        <v>4</v>
      </c>
      <c r="CK34" s="20" t="s">
        <v>4</v>
      </c>
      <c r="CL34" s="20" t="s">
        <v>4</v>
      </c>
      <c r="CM34" s="20" t="s">
        <v>4</v>
      </c>
      <c r="CN34" s="20" t="s">
        <v>4</v>
      </c>
      <c r="CO34" s="20" t="s">
        <v>4</v>
      </c>
      <c r="CP34" s="20" t="s">
        <v>4</v>
      </c>
      <c r="CQ34" s="20" t="s">
        <v>4</v>
      </c>
      <c r="CR34" s="20" t="s">
        <v>4</v>
      </c>
      <c r="CS34" s="20" t="s">
        <v>4</v>
      </c>
      <c r="CT34" s="20" t="s">
        <v>4</v>
      </c>
      <c r="CU34" s="20" t="s">
        <v>4</v>
      </c>
      <c r="CV34" s="20" t="s">
        <v>6</v>
      </c>
      <c r="CW34" s="20" t="s">
        <v>6</v>
      </c>
      <c r="CX34" s="20" t="s">
        <v>4</v>
      </c>
      <c r="CY34" s="20" t="s">
        <v>4</v>
      </c>
      <c r="CZ34" s="20" t="s">
        <v>6</v>
      </c>
      <c r="DA34" s="20" t="s">
        <v>6</v>
      </c>
      <c r="DB34" s="20" t="s">
        <v>6</v>
      </c>
      <c r="DC34" s="20" t="s">
        <v>6</v>
      </c>
      <c r="DD34" s="20" t="s">
        <v>4</v>
      </c>
      <c r="DE34" s="20" t="s">
        <v>4</v>
      </c>
      <c r="DF34" s="20" t="s">
        <v>4</v>
      </c>
      <c r="DG34" s="20" t="s">
        <v>4</v>
      </c>
    </row>
    <row r="35" spans="1:111" ht="14">
      <c r="A35" s="17" t="str">
        <f t="shared" si="0"/>
        <v/>
      </c>
      <c r="B35" s="17"/>
      <c r="C35" s="17" t="s">
        <v>130</v>
      </c>
      <c r="D35" s="20" t="s">
        <v>6</v>
      </c>
      <c r="E35" s="20" t="s">
        <v>6</v>
      </c>
      <c r="F35" s="20" t="s">
        <v>6</v>
      </c>
      <c r="G35" s="20" t="s">
        <v>6</v>
      </c>
      <c r="H35" s="20" t="s">
        <v>6</v>
      </c>
      <c r="I35" s="20" t="s">
        <v>6</v>
      </c>
      <c r="J35" s="20" t="s">
        <v>6</v>
      </c>
      <c r="K35" s="20" t="s">
        <v>6</v>
      </c>
      <c r="L35" s="20" t="s">
        <v>6</v>
      </c>
      <c r="M35" s="20" t="s">
        <v>6</v>
      </c>
      <c r="N35" s="20" t="s">
        <v>6</v>
      </c>
      <c r="O35" s="20" t="s">
        <v>6</v>
      </c>
      <c r="P35" s="20" t="s">
        <v>6</v>
      </c>
      <c r="Q35" s="20" t="s">
        <v>6</v>
      </c>
      <c r="R35" s="20" t="s">
        <v>6</v>
      </c>
      <c r="S35" s="20" t="s">
        <v>6</v>
      </c>
      <c r="T35" s="20" t="s">
        <v>6</v>
      </c>
      <c r="U35" s="20" t="s">
        <v>6</v>
      </c>
      <c r="V35" s="20" t="s">
        <v>6</v>
      </c>
      <c r="W35" s="20" t="s">
        <v>6</v>
      </c>
      <c r="X35" s="20" t="s">
        <v>6</v>
      </c>
      <c r="Y35" s="20" t="s">
        <v>6</v>
      </c>
      <c r="Z35" s="20" t="s">
        <v>6</v>
      </c>
      <c r="AA35" s="20" t="s">
        <v>6</v>
      </c>
      <c r="AB35" s="20" t="s">
        <v>6</v>
      </c>
      <c r="AC35" s="20" t="s">
        <v>6</v>
      </c>
      <c r="AD35" s="20" t="s">
        <v>6</v>
      </c>
      <c r="AE35" s="20" t="s">
        <v>6</v>
      </c>
      <c r="AF35" s="20" t="s">
        <v>6</v>
      </c>
      <c r="AG35" s="20" t="s">
        <v>6</v>
      </c>
      <c r="AH35" s="20" t="s">
        <v>6</v>
      </c>
      <c r="AI35" s="20" t="s">
        <v>6</v>
      </c>
      <c r="AJ35" s="20" t="s">
        <v>6</v>
      </c>
      <c r="AK35" s="20" t="s">
        <v>6</v>
      </c>
      <c r="AL35" s="20" t="s">
        <v>6</v>
      </c>
      <c r="AM35" s="20" t="s">
        <v>6</v>
      </c>
      <c r="AN35" s="20" t="s">
        <v>6</v>
      </c>
      <c r="AO35" s="20" t="s">
        <v>6</v>
      </c>
      <c r="AP35" s="20" t="s">
        <v>6</v>
      </c>
      <c r="AQ35" s="20" t="s">
        <v>6</v>
      </c>
      <c r="AR35" s="20" t="s">
        <v>6</v>
      </c>
      <c r="AS35" s="20" t="s">
        <v>6</v>
      </c>
      <c r="AT35" s="20" t="s">
        <v>6</v>
      </c>
      <c r="AU35" s="20"/>
      <c r="AV35" s="20"/>
      <c r="AW35" s="20" t="s">
        <v>6</v>
      </c>
      <c r="AX35" s="20" t="s">
        <v>6</v>
      </c>
      <c r="AY35" s="20" t="s">
        <v>6</v>
      </c>
      <c r="AZ35" s="20" t="s">
        <v>6</v>
      </c>
      <c r="BA35" s="20" t="s">
        <v>6</v>
      </c>
      <c r="BB35" s="20" t="s">
        <v>6</v>
      </c>
      <c r="BC35" s="20" t="s">
        <v>6</v>
      </c>
      <c r="BD35" s="20" t="s">
        <v>6</v>
      </c>
      <c r="BE35" s="20" t="s">
        <v>6</v>
      </c>
      <c r="BF35" s="20" t="s">
        <v>6</v>
      </c>
      <c r="BG35" s="20" t="s">
        <v>6</v>
      </c>
      <c r="BH35" s="20" t="s">
        <v>6</v>
      </c>
      <c r="BI35" s="20" t="s">
        <v>6</v>
      </c>
      <c r="BJ35" s="20" t="s">
        <v>6</v>
      </c>
      <c r="BK35" s="20" t="s">
        <v>6</v>
      </c>
      <c r="BL35" s="20" t="s">
        <v>6</v>
      </c>
      <c r="BM35" s="20" t="s">
        <v>6</v>
      </c>
      <c r="BN35" s="20" t="s">
        <v>6</v>
      </c>
      <c r="BO35" s="20" t="s">
        <v>4</v>
      </c>
      <c r="BP35" s="20" t="s">
        <v>6</v>
      </c>
      <c r="BQ35" s="20" t="s">
        <v>6</v>
      </c>
      <c r="BR35" s="20" t="s">
        <v>4</v>
      </c>
      <c r="BS35" s="20" t="s">
        <v>4</v>
      </c>
      <c r="BT35" s="20" t="s">
        <v>4</v>
      </c>
      <c r="BU35" s="20" t="s">
        <v>4</v>
      </c>
      <c r="BV35" s="20" t="s">
        <v>6</v>
      </c>
      <c r="BW35" s="20" t="s">
        <v>6</v>
      </c>
      <c r="BX35" s="20" t="s">
        <v>6</v>
      </c>
      <c r="BY35" s="20" t="s">
        <v>4</v>
      </c>
      <c r="BZ35" s="20" t="s">
        <v>6</v>
      </c>
      <c r="CA35" s="20" t="s">
        <v>6</v>
      </c>
      <c r="CB35" s="20" t="s">
        <v>6</v>
      </c>
      <c r="CC35" s="20" t="s">
        <v>6</v>
      </c>
      <c r="CD35" s="20" t="s">
        <v>4</v>
      </c>
      <c r="CE35" s="20" t="s">
        <v>4</v>
      </c>
      <c r="CF35" s="20" t="s">
        <v>6</v>
      </c>
      <c r="CG35" s="20" t="s">
        <v>6</v>
      </c>
      <c r="CH35" s="20" t="s">
        <v>4</v>
      </c>
      <c r="CI35" s="20" t="s">
        <v>4</v>
      </c>
      <c r="CJ35" s="20" t="s">
        <v>4</v>
      </c>
      <c r="CK35" s="20" t="s">
        <v>4</v>
      </c>
      <c r="CL35" s="20" t="s">
        <v>4</v>
      </c>
      <c r="CM35" s="20" t="s">
        <v>4</v>
      </c>
      <c r="CN35" s="20" t="s">
        <v>4</v>
      </c>
      <c r="CO35" s="20" t="s">
        <v>4</v>
      </c>
      <c r="CP35" s="20" t="s">
        <v>4</v>
      </c>
      <c r="CQ35" s="20" t="s">
        <v>4</v>
      </c>
      <c r="CR35" s="20" t="s">
        <v>4</v>
      </c>
      <c r="CS35" s="20" t="s">
        <v>4</v>
      </c>
      <c r="CT35" s="20" t="s">
        <v>4</v>
      </c>
      <c r="CU35" s="20" t="s">
        <v>4</v>
      </c>
      <c r="CV35" s="20" t="s">
        <v>6</v>
      </c>
      <c r="CW35" s="20" t="s">
        <v>6</v>
      </c>
      <c r="CX35" s="20" t="s">
        <v>6</v>
      </c>
      <c r="CY35" s="20" t="s">
        <v>6</v>
      </c>
      <c r="CZ35" s="20" t="s">
        <v>6</v>
      </c>
      <c r="DA35" s="20" t="s">
        <v>6</v>
      </c>
      <c r="DB35" s="20" t="s">
        <v>6</v>
      </c>
      <c r="DC35" s="20" t="s">
        <v>6</v>
      </c>
      <c r="DD35" s="20" t="s">
        <v>6</v>
      </c>
      <c r="DE35" s="20" t="s">
        <v>6</v>
      </c>
      <c r="DF35" s="20" t="s">
        <v>6</v>
      </c>
      <c r="DG35" s="20" t="s">
        <v>6</v>
      </c>
    </row>
    <row r="36" spans="1:111" ht="14">
      <c r="A36" s="18" t="str">
        <f t="shared" si="0"/>
        <v/>
      </c>
      <c r="B36" s="18"/>
      <c r="C36" s="18" t="s">
        <v>131</v>
      </c>
      <c r="D36" s="19" t="s">
        <v>6</v>
      </c>
      <c r="E36" s="19" t="s">
        <v>6</v>
      </c>
      <c r="F36" s="19" t="s">
        <v>6</v>
      </c>
      <c r="G36" s="19" t="s">
        <v>6</v>
      </c>
      <c r="H36" s="19" t="s">
        <v>6</v>
      </c>
      <c r="I36" s="19" t="s">
        <v>6</v>
      </c>
      <c r="J36" s="19" t="s">
        <v>6</v>
      </c>
      <c r="K36" s="19" t="s">
        <v>6</v>
      </c>
      <c r="L36" s="19" t="s">
        <v>6</v>
      </c>
      <c r="M36" s="19" t="s">
        <v>6</v>
      </c>
      <c r="N36" s="19" t="s">
        <v>4</v>
      </c>
      <c r="O36" s="19" t="s">
        <v>4</v>
      </c>
      <c r="P36" s="19" t="s">
        <v>4</v>
      </c>
      <c r="Q36" s="19" t="s">
        <v>4</v>
      </c>
      <c r="R36" s="19" t="s">
        <v>6</v>
      </c>
      <c r="S36" s="19" t="s">
        <v>6</v>
      </c>
      <c r="T36" s="19" t="s">
        <v>6</v>
      </c>
      <c r="U36" s="19" t="s">
        <v>6</v>
      </c>
      <c r="V36" s="19" t="s">
        <v>6</v>
      </c>
      <c r="W36" s="19" t="s">
        <v>6</v>
      </c>
      <c r="X36" s="19" t="s">
        <v>6</v>
      </c>
      <c r="Y36" s="19" t="s">
        <v>6</v>
      </c>
      <c r="Z36" s="19" t="s">
        <v>6</v>
      </c>
      <c r="AA36" s="19" t="s">
        <v>6</v>
      </c>
      <c r="AB36" s="19" t="s">
        <v>6</v>
      </c>
      <c r="AC36" s="19" t="s">
        <v>6</v>
      </c>
      <c r="AD36" s="19" t="s">
        <v>6</v>
      </c>
      <c r="AE36" s="19" t="s">
        <v>4</v>
      </c>
      <c r="AF36" s="19" t="s">
        <v>4</v>
      </c>
      <c r="AG36" s="19" t="s">
        <v>4</v>
      </c>
      <c r="AH36" s="19" t="s">
        <v>4</v>
      </c>
      <c r="AI36" s="19" t="s">
        <v>4</v>
      </c>
      <c r="AJ36" s="19" t="s">
        <v>4</v>
      </c>
      <c r="AK36" s="19" t="s">
        <v>4</v>
      </c>
      <c r="AL36" s="19" t="s">
        <v>4</v>
      </c>
      <c r="AM36" s="19" t="s">
        <v>4</v>
      </c>
      <c r="AN36" s="19" t="s">
        <v>4</v>
      </c>
      <c r="AO36" s="19" t="s">
        <v>4</v>
      </c>
      <c r="AP36" s="19" t="s">
        <v>4</v>
      </c>
      <c r="AQ36" s="19" t="s">
        <v>4</v>
      </c>
      <c r="AR36" s="19" t="s">
        <v>4</v>
      </c>
      <c r="AS36" s="19" t="s">
        <v>4</v>
      </c>
      <c r="AT36" s="19" t="s">
        <v>4</v>
      </c>
      <c r="AU36" s="19"/>
      <c r="AV36" s="19"/>
      <c r="AW36" s="19" t="s">
        <v>4</v>
      </c>
      <c r="AX36" s="19" t="s">
        <v>4</v>
      </c>
      <c r="AY36" s="19" t="s">
        <v>4</v>
      </c>
      <c r="AZ36" s="19" t="s">
        <v>4</v>
      </c>
      <c r="BA36" s="19" t="s">
        <v>4</v>
      </c>
      <c r="BB36" s="19" t="s">
        <v>4</v>
      </c>
      <c r="BC36" s="19" t="s">
        <v>4</v>
      </c>
      <c r="BD36" s="19" t="s">
        <v>4</v>
      </c>
      <c r="BE36" s="19" t="s">
        <v>4</v>
      </c>
      <c r="BF36" s="19" t="s">
        <v>4</v>
      </c>
      <c r="BG36" s="19" t="s">
        <v>4</v>
      </c>
      <c r="BH36" s="19" t="s">
        <v>4</v>
      </c>
      <c r="BI36" s="19" t="s">
        <v>4</v>
      </c>
      <c r="BJ36" s="19" t="s">
        <v>4</v>
      </c>
      <c r="BK36" s="19" t="s">
        <v>6</v>
      </c>
      <c r="BL36" s="19" t="s">
        <v>6</v>
      </c>
      <c r="BM36" s="19" t="s">
        <v>6</v>
      </c>
      <c r="BN36" s="19" t="s">
        <v>6</v>
      </c>
      <c r="BO36" s="19" t="s">
        <v>4</v>
      </c>
      <c r="BP36" s="19" t="s">
        <v>6</v>
      </c>
      <c r="BQ36" s="19" t="s">
        <v>6</v>
      </c>
      <c r="BR36" s="19" t="s">
        <v>4</v>
      </c>
      <c r="BS36" s="19" t="s">
        <v>4</v>
      </c>
      <c r="BT36" s="19" t="s">
        <v>4</v>
      </c>
      <c r="BU36" s="19" t="s">
        <v>4</v>
      </c>
      <c r="BV36" s="19" t="s">
        <v>4</v>
      </c>
      <c r="BW36" s="19" t="s">
        <v>4</v>
      </c>
      <c r="BX36" s="19" t="s">
        <v>6</v>
      </c>
      <c r="BY36" s="19" t="s">
        <v>4</v>
      </c>
      <c r="BZ36" s="19" t="s">
        <v>4</v>
      </c>
      <c r="CA36" s="19" t="s">
        <v>4</v>
      </c>
      <c r="CB36" s="19" t="s">
        <v>4</v>
      </c>
      <c r="CC36" s="19" t="s">
        <v>4</v>
      </c>
      <c r="CD36" s="19" t="s">
        <v>4</v>
      </c>
      <c r="CE36" s="19" t="s">
        <v>4</v>
      </c>
      <c r="CF36" s="19" t="s">
        <v>4</v>
      </c>
      <c r="CG36" s="19" t="s">
        <v>4</v>
      </c>
      <c r="CH36" s="19" t="s">
        <v>4</v>
      </c>
      <c r="CI36" s="19" t="s">
        <v>4</v>
      </c>
      <c r="CJ36" s="19" t="s">
        <v>4</v>
      </c>
      <c r="CK36" s="19" t="s">
        <v>4</v>
      </c>
      <c r="CL36" s="19" t="s">
        <v>4</v>
      </c>
      <c r="CM36" s="19" t="s">
        <v>4</v>
      </c>
      <c r="CN36" s="19" t="s">
        <v>4</v>
      </c>
      <c r="CO36" s="19" t="s">
        <v>4</v>
      </c>
      <c r="CP36" s="19" t="s">
        <v>4</v>
      </c>
      <c r="CQ36" s="19" t="s">
        <v>4</v>
      </c>
      <c r="CR36" s="19" t="s">
        <v>4</v>
      </c>
      <c r="CS36" s="19" t="s">
        <v>4</v>
      </c>
      <c r="CT36" s="19" t="s">
        <v>4</v>
      </c>
      <c r="CU36" s="19" t="s">
        <v>4</v>
      </c>
      <c r="CV36" s="19" t="s">
        <v>6</v>
      </c>
      <c r="CW36" s="19" t="s">
        <v>6</v>
      </c>
      <c r="CX36" s="19" t="s">
        <v>4</v>
      </c>
      <c r="CY36" s="19" t="s">
        <v>4</v>
      </c>
      <c r="CZ36" s="19" t="s">
        <v>6</v>
      </c>
      <c r="DA36" s="19" t="s">
        <v>6</v>
      </c>
      <c r="DB36" s="19" t="s">
        <v>6</v>
      </c>
      <c r="DC36" s="19" t="s">
        <v>6</v>
      </c>
      <c r="DD36" s="19" t="s">
        <v>4</v>
      </c>
      <c r="DE36" s="19" t="s">
        <v>4</v>
      </c>
      <c r="DF36" s="19" t="s">
        <v>4</v>
      </c>
      <c r="DG36" s="19" t="s">
        <v>4</v>
      </c>
    </row>
    <row r="37" spans="1:111" ht="14">
      <c r="A37" s="18" t="str">
        <f t="shared" si="0"/>
        <v/>
      </c>
      <c r="B37" s="18"/>
      <c r="C37" s="18" t="s">
        <v>132</v>
      </c>
      <c r="D37" s="19" t="s">
        <v>133</v>
      </c>
      <c r="E37" s="19" t="s">
        <v>4</v>
      </c>
      <c r="F37" s="19" t="s">
        <v>4</v>
      </c>
      <c r="G37" s="19" t="s">
        <v>4</v>
      </c>
      <c r="H37" s="19" t="s">
        <v>133</v>
      </c>
      <c r="I37" s="19" t="s">
        <v>4</v>
      </c>
      <c r="J37" s="19" t="s">
        <v>133</v>
      </c>
      <c r="K37" s="19" t="s">
        <v>4</v>
      </c>
      <c r="L37" s="19" t="s">
        <v>133</v>
      </c>
      <c r="M37" s="19" t="s">
        <v>4</v>
      </c>
      <c r="N37" s="19" t="s">
        <v>4</v>
      </c>
      <c r="O37" s="19" t="s">
        <v>4</v>
      </c>
      <c r="P37" s="19" t="s">
        <v>4</v>
      </c>
      <c r="Q37" s="19" t="s">
        <v>4</v>
      </c>
      <c r="R37" s="19" t="s">
        <v>6</v>
      </c>
      <c r="S37" s="19" t="s">
        <v>6</v>
      </c>
      <c r="T37" s="19" t="s">
        <v>4</v>
      </c>
      <c r="U37" s="19" t="s">
        <v>4</v>
      </c>
      <c r="V37" s="19" t="s">
        <v>4</v>
      </c>
      <c r="W37" s="19" t="s">
        <v>4</v>
      </c>
      <c r="X37" s="19" t="s">
        <v>4</v>
      </c>
      <c r="Y37" s="19" t="s">
        <v>4</v>
      </c>
      <c r="Z37" s="19" t="s">
        <v>6</v>
      </c>
      <c r="AA37" s="19" t="s">
        <v>6</v>
      </c>
      <c r="AB37" s="19" t="s">
        <v>4</v>
      </c>
      <c r="AC37" s="19" t="s">
        <v>4</v>
      </c>
      <c r="AD37" s="19" t="s">
        <v>6</v>
      </c>
      <c r="AE37" s="19" t="s">
        <v>4</v>
      </c>
      <c r="AF37" s="19" t="s">
        <v>4</v>
      </c>
      <c r="AG37" s="19" t="s">
        <v>4</v>
      </c>
      <c r="AH37" s="19" t="s">
        <v>4</v>
      </c>
      <c r="AI37" s="19" t="s">
        <v>4</v>
      </c>
      <c r="AJ37" s="19" t="s">
        <v>4</v>
      </c>
      <c r="AK37" s="19" t="s">
        <v>4</v>
      </c>
      <c r="AL37" s="19" t="s">
        <v>4</v>
      </c>
      <c r="AM37" s="19" t="s">
        <v>4</v>
      </c>
      <c r="AN37" s="19" t="s">
        <v>4</v>
      </c>
      <c r="AO37" s="19" t="s">
        <v>4</v>
      </c>
      <c r="AP37" s="19" t="s">
        <v>4</v>
      </c>
      <c r="AQ37" s="19" t="s">
        <v>4</v>
      </c>
      <c r="AR37" s="19" t="s">
        <v>4</v>
      </c>
      <c r="AS37" s="19" t="s">
        <v>4</v>
      </c>
      <c r="AT37" s="19" t="s">
        <v>4</v>
      </c>
      <c r="AU37" s="19"/>
      <c r="AV37" s="19"/>
      <c r="AW37" s="19" t="s">
        <v>4</v>
      </c>
      <c r="AX37" s="19" t="s">
        <v>4</v>
      </c>
      <c r="AY37" s="19" t="s">
        <v>4</v>
      </c>
      <c r="AZ37" s="19" t="s">
        <v>4</v>
      </c>
      <c r="BA37" s="19" t="s">
        <v>4</v>
      </c>
      <c r="BB37" s="19" t="s">
        <v>4</v>
      </c>
      <c r="BC37" s="19" t="s">
        <v>4</v>
      </c>
      <c r="BD37" s="19" t="s">
        <v>4</v>
      </c>
      <c r="BE37" s="19" t="s">
        <v>4</v>
      </c>
      <c r="BF37" s="19" t="s">
        <v>4</v>
      </c>
      <c r="BG37" s="19" t="s">
        <v>4</v>
      </c>
      <c r="BH37" s="19" t="s">
        <v>4</v>
      </c>
      <c r="BI37" s="19" t="s">
        <v>4</v>
      </c>
      <c r="BJ37" s="19" t="s">
        <v>4</v>
      </c>
      <c r="BK37" s="19" t="s">
        <v>6</v>
      </c>
      <c r="BL37" s="19" t="s">
        <v>4</v>
      </c>
      <c r="BM37" s="19" t="s">
        <v>4</v>
      </c>
      <c r="BN37" s="19" t="s">
        <v>4</v>
      </c>
      <c r="BO37" s="19" t="s">
        <v>4</v>
      </c>
      <c r="BP37" s="19" t="s">
        <v>4</v>
      </c>
      <c r="BQ37" s="19" t="s">
        <v>4</v>
      </c>
      <c r="BR37" s="19" t="s">
        <v>4</v>
      </c>
      <c r="BS37" s="19" t="s">
        <v>4</v>
      </c>
      <c r="BT37" s="19" t="s">
        <v>4</v>
      </c>
      <c r="BU37" s="19" t="s">
        <v>4</v>
      </c>
      <c r="BV37" s="19" t="s">
        <v>4</v>
      </c>
      <c r="BW37" s="19" t="s">
        <v>4</v>
      </c>
      <c r="BX37" s="19" t="s">
        <v>4</v>
      </c>
      <c r="BY37" s="19" t="s">
        <v>4</v>
      </c>
      <c r="BZ37" s="19" t="s">
        <v>4</v>
      </c>
      <c r="CA37" s="19" t="s">
        <v>4</v>
      </c>
      <c r="CB37" s="19" t="s">
        <v>4</v>
      </c>
      <c r="CC37" s="19" t="s">
        <v>4</v>
      </c>
      <c r="CD37" s="19" t="s">
        <v>4</v>
      </c>
      <c r="CE37" s="19" t="s">
        <v>4</v>
      </c>
      <c r="CF37" s="19" t="s">
        <v>4</v>
      </c>
      <c r="CG37" s="19" t="s">
        <v>4</v>
      </c>
      <c r="CH37" s="19" t="s">
        <v>4</v>
      </c>
      <c r="CI37" s="19" t="s">
        <v>4</v>
      </c>
      <c r="CJ37" s="19" t="s">
        <v>4</v>
      </c>
      <c r="CK37" s="19" t="s">
        <v>4</v>
      </c>
      <c r="CL37" s="19" t="s">
        <v>4</v>
      </c>
      <c r="CM37" s="19" t="s">
        <v>4</v>
      </c>
      <c r="CN37" s="19" t="s">
        <v>4</v>
      </c>
      <c r="CO37" s="19" t="s">
        <v>4</v>
      </c>
      <c r="CP37" s="19" t="s">
        <v>4</v>
      </c>
      <c r="CQ37" s="19" t="s">
        <v>4</v>
      </c>
      <c r="CR37" s="19" t="s">
        <v>4</v>
      </c>
      <c r="CS37" s="19" t="s">
        <v>4</v>
      </c>
      <c r="CT37" s="19" t="s">
        <v>4</v>
      </c>
      <c r="CU37" s="19" t="s">
        <v>4</v>
      </c>
      <c r="CV37" s="19" t="s">
        <v>4</v>
      </c>
      <c r="CW37" s="19" t="s">
        <v>4</v>
      </c>
      <c r="CX37" s="19" t="s">
        <v>4</v>
      </c>
      <c r="CY37" s="19" t="s">
        <v>4</v>
      </c>
      <c r="CZ37" s="19" t="s">
        <v>4</v>
      </c>
      <c r="DA37" s="19" t="s">
        <v>4</v>
      </c>
      <c r="DB37" s="19" t="s">
        <v>4</v>
      </c>
      <c r="DC37" s="19" t="s">
        <v>4</v>
      </c>
      <c r="DD37" s="19" t="s">
        <v>4</v>
      </c>
      <c r="DE37" s="19" t="s">
        <v>4</v>
      </c>
      <c r="DF37" s="19" t="s">
        <v>4</v>
      </c>
      <c r="DG37" s="19" t="s">
        <v>4</v>
      </c>
    </row>
    <row r="38" spans="1:111" ht="14">
      <c r="A38" s="3" t="str">
        <f t="shared" si="0"/>
        <v/>
      </c>
      <c r="C38" s="3" t="s">
        <v>134</v>
      </c>
      <c r="D38" s="5" t="s">
        <v>4</v>
      </c>
      <c r="E38" s="5" t="s">
        <v>4</v>
      </c>
      <c r="F38" s="5" t="s">
        <v>4</v>
      </c>
      <c r="G38" s="5" t="s">
        <v>6</v>
      </c>
      <c r="H38" s="5" t="s">
        <v>4</v>
      </c>
      <c r="I38" s="5" t="s">
        <v>4</v>
      </c>
      <c r="J38" s="5" t="s">
        <v>4</v>
      </c>
      <c r="K38" s="5" t="s">
        <v>4</v>
      </c>
      <c r="L38" s="5" t="s">
        <v>4</v>
      </c>
      <c r="M38" s="5" t="s">
        <v>4</v>
      </c>
      <c r="N38" s="5" t="s">
        <v>4</v>
      </c>
      <c r="O38" s="5" t="s">
        <v>4</v>
      </c>
      <c r="P38" s="5" t="s">
        <v>4</v>
      </c>
      <c r="Q38" s="5" t="s">
        <v>4</v>
      </c>
      <c r="R38" s="5" t="s">
        <v>6</v>
      </c>
      <c r="S38" s="5" t="s">
        <v>6</v>
      </c>
      <c r="T38" s="5" t="s">
        <v>6</v>
      </c>
      <c r="U38" s="5" t="s">
        <v>6</v>
      </c>
      <c r="V38" s="5" t="s">
        <v>4</v>
      </c>
      <c r="W38" s="5" t="s">
        <v>4</v>
      </c>
      <c r="X38" s="5" t="s">
        <v>4</v>
      </c>
      <c r="Y38" s="5" t="s">
        <v>4</v>
      </c>
      <c r="Z38" s="5" t="s">
        <v>4</v>
      </c>
      <c r="AA38" s="5" t="s">
        <v>4</v>
      </c>
      <c r="AB38" s="5" t="s">
        <v>4</v>
      </c>
      <c r="AC38" s="5" t="s">
        <v>4</v>
      </c>
      <c r="AD38" s="5" t="s">
        <v>6</v>
      </c>
      <c r="AE38" s="5" t="s">
        <v>4</v>
      </c>
      <c r="AF38" s="5" t="s">
        <v>4</v>
      </c>
      <c r="AG38" s="5" t="s">
        <v>4</v>
      </c>
      <c r="AH38" s="5" t="s">
        <v>4</v>
      </c>
      <c r="AI38" s="5" t="s">
        <v>4</v>
      </c>
      <c r="AJ38" s="5" t="s">
        <v>4</v>
      </c>
      <c r="AK38" s="5" t="s">
        <v>4</v>
      </c>
      <c r="AL38" s="5" t="s">
        <v>4</v>
      </c>
      <c r="AM38" s="5" t="s">
        <v>4</v>
      </c>
      <c r="AN38" s="5" t="s">
        <v>4</v>
      </c>
      <c r="AO38" s="5" t="s">
        <v>4</v>
      </c>
      <c r="AP38" s="5" t="s">
        <v>4</v>
      </c>
      <c r="AQ38" s="5" t="s">
        <v>4</v>
      </c>
      <c r="AR38" s="5" t="s">
        <v>4</v>
      </c>
      <c r="AS38" s="5" t="s">
        <v>4</v>
      </c>
      <c r="AT38" s="5" t="s">
        <v>4</v>
      </c>
      <c r="AU38" s="5"/>
      <c r="AV38" s="5"/>
      <c r="AW38" s="5" t="s">
        <v>4</v>
      </c>
      <c r="AX38" s="5" t="s">
        <v>4</v>
      </c>
      <c r="AY38" s="5" t="s">
        <v>4</v>
      </c>
      <c r="AZ38" s="5" t="s">
        <v>4</v>
      </c>
      <c r="BA38" s="5" t="s">
        <v>4</v>
      </c>
      <c r="BB38" s="5" t="s">
        <v>4</v>
      </c>
      <c r="BC38" s="5" t="s">
        <v>4</v>
      </c>
      <c r="BD38" s="5" t="s">
        <v>4</v>
      </c>
      <c r="BE38" s="5" t="s">
        <v>4</v>
      </c>
      <c r="BF38" s="5" t="s">
        <v>4</v>
      </c>
      <c r="BG38" s="5" t="s">
        <v>4</v>
      </c>
      <c r="BH38" s="5" t="s">
        <v>4</v>
      </c>
      <c r="BI38" s="5" t="s">
        <v>4</v>
      </c>
      <c r="BJ38" s="5" t="s">
        <v>4</v>
      </c>
      <c r="BK38" s="5" t="s">
        <v>6</v>
      </c>
      <c r="BL38" s="5" t="s">
        <v>6</v>
      </c>
      <c r="BM38" s="5" t="s">
        <v>4</v>
      </c>
      <c r="BN38" s="5" t="s">
        <v>4</v>
      </c>
      <c r="BO38" s="5" t="s">
        <v>4</v>
      </c>
      <c r="BP38" s="5" t="s">
        <v>6</v>
      </c>
      <c r="BQ38" s="5" t="s">
        <v>4</v>
      </c>
      <c r="BR38" s="5" t="s">
        <v>4</v>
      </c>
      <c r="BS38" s="5" t="s">
        <v>4</v>
      </c>
      <c r="BT38" s="5" t="s">
        <v>4</v>
      </c>
      <c r="BU38" s="5" t="s">
        <v>4</v>
      </c>
      <c r="BV38" s="5" t="s">
        <v>6</v>
      </c>
      <c r="BW38" s="5" t="s">
        <v>6</v>
      </c>
      <c r="BX38" s="5" t="s">
        <v>6</v>
      </c>
      <c r="BY38" s="5" t="s">
        <v>4</v>
      </c>
      <c r="BZ38" s="5" t="s">
        <v>6</v>
      </c>
      <c r="CA38" s="5" t="s">
        <v>6</v>
      </c>
      <c r="CB38" s="5" t="s">
        <v>6</v>
      </c>
      <c r="CC38" s="5" t="s">
        <v>6</v>
      </c>
      <c r="CD38" s="5" t="s">
        <v>6</v>
      </c>
      <c r="CE38" s="5" t="s">
        <v>6</v>
      </c>
      <c r="CF38" s="5" t="s">
        <v>6</v>
      </c>
      <c r="CG38" s="5" t="s">
        <v>6</v>
      </c>
      <c r="CH38" s="5" t="s">
        <v>4</v>
      </c>
      <c r="CI38" s="5" t="s">
        <v>4</v>
      </c>
      <c r="CJ38" s="5" t="s">
        <v>4</v>
      </c>
      <c r="CK38" s="5" t="s">
        <v>4</v>
      </c>
      <c r="CL38" s="5" t="s">
        <v>4</v>
      </c>
      <c r="CM38" s="5" t="s">
        <v>4</v>
      </c>
      <c r="CN38" s="5" t="s">
        <v>4</v>
      </c>
      <c r="CO38" s="5" t="s">
        <v>4</v>
      </c>
      <c r="CP38" s="5" t="s">
        <v>4</v>
      </c>
      <c r="CQ38" s="5" t="s">
        <v>4</v>
      </c>
      <c r="CR38" s="5" t="s">
        <v>4</v>
      </c>
      <c r="CS38" s="5" t="s">
        <v>4</v>
      </c>
      <c r="CT38" s="5" t="s">
        <v>4</v>
      </c>
      <c r="CU38" s="5" t="s">
        <v>4</v>
      </c>
      <c r="CV38" s="5" t="s">
        <v>4</v>
      </c>
      <c r="CW38" s="5" t="s">
        <v>4</v>
      </c>
      <c r="CX38" s="5" t="s">
        <v>4</v>
      </c>
      <c r="CY38" s="5" t="s">
        <v>4</v>
      </c>
      <c r="CZ38" s="5" t="s">
        <v>4</v>
      </c>
      <c r="DA38" s="5" t="s">
        <v>4</v>
      </c>
      <c r="DB38" s="5" t="s">
        <v>4</v>
      </c>
      <c r="DC38" s="5" t="s">
        <v>4</v>
      </c>
      <c r="DD38" s="5" t="s">
        <v>4</v>
      </c>
      <c r="DE38" s="5" t="s">
        <v>4</v>
      </c>
      <c r="DF38" s="5" t="s">
        <v>4</v>
      </c>
      <c r="DG38" s="5" t="s">
        <v>4</v>
      </c>
    </row>
    <row r="39" spans="1:111" ht="14">
      <c r="A39" s="3" t="str">
        <f t="shared" si="0"/>
        <v/>
      </c>
      <c r="C39" s="3" t="s">
        <v>135</v>
      </c>
      <c r="D39" s="5" t="s">
        <v>6</v>
      </c>
      <c r="E39" s="5" t="s">
        <v>6</v>
      </c>
      <c r="F39" s="5" t="s">
        <v>6</v>
      </c>
      <c r="G39" s="5" t="s">
        <v>6</v>
      </c>
      <c r="H39" s="5" t="s">
        <v>6</v>
      </c>
      <c r="I39" s="5" t="s">
        <v>6</v>
      </c>
      <c r="J39" s="5" t="s">
        <v>6</v>
      </c>
      <c r="K39" s="5" t="s">
        <v>6</v>
      </c>
      <c r="L39" s="5" t="s">
        <v>6</v>
      </c>
      <c r="M39" s="5" t="s">
        <v>6</v>
      </c>
      <c r="N39" s="5" t="s">
        <v>6</v>
      </c>
      <c r="O39" s="5" t="s">
        <v>6</v>
      </c>
      <c r="P39" s="5" t="s">
        <v>6</v>
      </c>
      <c r="Q39" s="5" t="s">
        <v>6</v>
      </c>
      <c r="R39" s="5" t="s">
        <v>6</v>
      </c>
      <c r="S39" s="5" t="s">
        <v>6</v>
      </c>
      <c r="T39" s="5" t="s">
        <v>6</v>
      </c>
      <c r="U39" s="5" t="s">
        <v>6</v>
      </c>
      <c r="V39" s="5" t="s">
        <v>6</v>
      </c>
      <c r="W39" s="5" t="s">
        <v>6</v>
      </c>
      <c r="X39" s="5" t="s">
        <v>6</v>
      </c>
      <c r="Y39" s="5" t="s">
        <v>6</v>
      </c>
      <c r="Z39" s="5" t="s">
        <v>6</v>
      </c>
      <c r="AA39" s="5" t="s">
        <v>6</v>
      </c>
      <c r="AB39" s="5" t="s">
        <v>6</v>
      </c>
      <c r="AC39" s="5" t="s">
        <v>6</v>
      </c>
      <c r="AD39" s="5" t="s">
        <v>6</v>
      </c>
      <c r="AE39" s="5" t="s">
        <v>6</v>
      </c>
      <c r="AF39" s="5" t="s">
        <v>6</v>
      </c>
      <c r="AG39" s="5" t="s">
        <v>6</v>
      </c>
      <c r="AH39" s="5" t="s">
        <v>6</v>
      </c>
      <c r="AI39" s="5" t="s">
        <v>6</v>
      </c>
      <c r="AJ39" s="5" t="s">
        <v>6</v>
      </c>
      <c r="AK39" s="5" t="s">
        <v>6</v>
      </c>
      <c r="AL39" s="5" t="s">
        <v>6</v>
      </c>
      <c r="AM39" s="5" t="s">
        <v>6</v>
      </c>
      <c r="AN39" s="5" t="s">
        <v>6</v>
      </c>
      <c r="AO39" s="5" t="s">
        <v>6</v>
      </c>
      <c r="AP39" s="5" t="s">
        <v>6</v>
      </c>
      <c r="AQ39" s="5" t="s">
        <v>6</v>
      </c>
      <c r="AR39" s="5" t="s">
        <v>6</v>
      </c>
      <c r="AS39" s="5" t="s">
        <v>6</v>
      </c>
      <c r="AT39" s="5" t="s">
        <v>6</v>
      </c>
      <c r="AU39" s="5"/>
      <c r="AV39" s="5"/>
      <c r="AW39" s="5" t="s">
        <v>6</v>
      </c>
      <c r="AX39" s="5" t="s">
        <v>6</v>
      </c>
      <c r="AY39" s="5" t="s">
        <v>6</v>
      </c>
      <c r="AZ39" s="5" t="s">
        <v>6</v>
      </c>
      <c r="BA39" s="5" t="s">
        <v>6</v>
      </c>
      <c r="BB39" s="5" t="s">
        <v>6</v>
      </c>
      <c r="BC39" s="5" t="s">
        <v>6</v>
      </c>
      <c r="BD39" s="5" t="s">
        <v>6</v>
      </c>
      <c r="BE39" s="5" t="s">
        <v>6</v>
      </c>
      <c r="BF39" s="5" t="s">
        <v>6</v>
      </c>
      <c r="BG39" s="5" t="s">
        <v>6</v>
      </c>
      <c r="BH39" s="5" t="s">
        <v>6</v>
      </c>
      <c r="BI39" s="5" t="s">
        <v>6</v>
      </c>
      <c r="BJ39" s="5" t="s">
        <v>6</v>
      </c>
      <c r="BK39" s="5" t="s">
        <v>6</v>
      </c>
      <c r="BL39" s="5" t="s">
        <v>6</v>
      </c>
      <c r="BM39" s="5" t="s">
        <v>6</v>
      </c>
      <c r="BN39" s="5" t="s">
        <v>6</v>
      </c>
      <c r="BO39" s="5" t="s">
        <v>6</v>
      </c>
      <c r="BP39" s="5" t="s">
        <v>6</v>
      </c>
      <c r="BQ39" s="5" t="s">
        <v>6</v>
      </c>
      <c r="BR39" s="5" t="s">
        <v>6</v>
      </c>
      <c r="BS39" s="5" t="s">
        <v>6</v>
      </c>
      <c r="BT39" s="5" t="s">
        <v>6</v>
      </c>
      <c r="BU39" s="5" t="s">
        <v>6</v>
      </c>
      <c r="BV39" s="5" t="s">
        <v>6</v>
      </c>
      <c r="BW39" s="5" t="s">
        <v>6</v>
      </c>
      <c r="BX39" s="5" t="s">
        <v>6</v>
      </c>
      <c r="BY39" s="5" t="s">
        <v>6</v>
      </c>
      <c r="BZ39" s="5" t="s">
        <v>6</v>
      </c>
      <c r="CA39" s="5" t="s">
        <v>6</v>
      </c>
      <c r="CB39" s="5" t="s">
        <v>6</v>
      </c>
      <c r="CC39" s="5" t="s">
        <v>6</v>
      </c>
      <c r="CD39" s="5" t="s">
        <v>6</v>
      </c>
      <c r="CE39" s="5" t="s">
        <v>6</v>
      </c>
      <c r="CF39" s="5" t="s">
        <v>6</v>
      </c>
      <c r="CG39" s="5" t="s">
        <v>6</v>
      </c>
      <c r="CH39" s="5" t="s">
        <v>6</v>
      </c>
      <c r="CI39" s="5" t="s">
        <v>6</v>
      </c>
      <c r="CJ39" s="5" t="s">
        <v>6</v>
      </c>
      <c r="CK39" s="5" t="s">
        <v>6</v>
      </c>
      <c r="CL39" s="5" t="s">
        <v>6</v>
      </c>
      <c r="CM39" s="5" t="s">
        <v>6</v>
      </c>
      <c r="CN39" s="5" t="s">
        <v>6</v>
      </c>
      <c r="CO39" s="5" t="s">
        <v>6</v>
      </c>
      <c r="CP39" s="5" t="s">
        <v>6</v>
      </c>
      <c r="CQ39" s="5" t="s">
        <v>6</v>
      </c>
      <c r="CR39" s="5" t="s">
        <v>6</v>
      </c>
      <c r="CS39" s="5" t="s">
        <v>6</v>
      </c>
      <c r="CT39" s="5" t="s">
        <v>6</v>
      </c>
      <c r="CU39" s="5" t="s">
        <v>6</v>
      </c>
      <c r="CV39" s="5" t="s">
        <v>6</v>
      </c>
      <c r="CW39" s="5" t="s">
        <v>6</v>
      </c>
      <c r="CX39" s="5" t="s">
        <v>6</v>
      </c>
      <c r="CY39" s="5" t="s">
        <v>6</v>
      </c>
      <c r="CZ39" s="5" t="s">
        <v>6</v>
      </c>
      <c r="DA39" s="5" t="s">
        <v>6</v>
      </c>
      <c r="DB39" s="5" t="s">
        <v>6</v>
      </c>
      <c r="DC39" s="5" t="s">
        <v>6</v>
      </c>
      <c r="DD39" s="5" t="s">
        <v>6</v>
      </c>
      <c r="DE39" s="5" t="s">
        <v>6</v>
      </c>
      <c r="DF39" s="5" t="s">
        <v>6</v>
      </c>
      <c r="DG39" s="5" t="s">
        <v>6</v>
      </c>
    </row>
    <row r="40" spans="1:111" ht="14">
      <c r="A40" s="3" t="str">
        <f t="shared" si="0"/>
        <v/>
      </c>
      <c r="C40" s="3" t="s">
        <v>136</v>
      </c>
      <c r="D40" s="5" t="s">
        <v>6</v>
      </c>
      <c r="E40" s="5" t="s">
        <v>6</v>
      </c>
      <c r="F40" s="5" t="s">
        <v>6</v>
      </c>
      <c r="G40" s="5" t="s">
        <v>6</v>
      </c>
      <c r="H40" s="5" t="s">
        <v>6</v>
      </c>
      <c r="I40" s="5" t="s">
        <v>6</v>
      </c>
      <c r="J40" s="5" t="s">
        <v>6</v>
      </c>
      <c r="K40" s="5" t="s">
        <v>6</v>
      </c>
      <c r="L40" s="5" t="s">
        <v>6</v>
      </c>
      <c r="M40" s="5" t="s">
        <v>6</v>
      </c>
      <c r="N40" s="5" t="s">
        <v>6</v>
      </c>
      <c r="O40" s="5" t="s">
        <v>6</v>
      </c>
      <c r="P40" s="5" t="s">
        <v>6</v>
      </c>
      <c r="Q40" s="5" t="s">
        <v>6</v>
      </c>
      <c r="R40" s="5" t="s">
        <v>6</v>
      </c>
      <c r="S40" s="5" t="s">
        <v>6</v>
      </c>
      <c r="T40" s="5" t="s">
        <v>6</v>
      </c>
      <c r="U40" s="5" t="s">
        <v>6</v>
      </c>
      <c r="V40" s="5" t="s">
        <v>6</v>
      </c>
      <c r="W40" s="5" t="s">
        <v>6</v>
      </c>
      <c r="X40" s="5" t="s">
        <v>6</v>
      </c>
      <c r="Y40" s="5" t="s">
        <v>6</v>
      </c>
      <c r="Z40" s="5" t="s">
        <v>6</v>
      </c>
      <c r="AA40" s="5" t="s">
        <v>6</v>
      </c>
      <c r="AB40" s="5" t="s">
        <v>6</v>
      </c>
      <c r="AC40" s="5" t="s">
        <v>6</v>
      </c>
      <c r="AD40" s="5" t="s">
        <v>6</v>
      </c>
      <c r="AE40" s="5" t="s">
        <v>6</v>
      </c>
      <c r="AF40" s="5" t="s">
        <v>6</v>
      </c>
      <c r="AG40" s="5" t="s">
        <v>6</v>
      </c>
      <c r="AH40" s="5" t="s">
        <v>6</v>
      </c>
      <c r="AI40" s="5" t="s">
        <v>6</v>
      </c>
      <c r="AJ40" s="5" t="s">
        <v>6</v>
      </c>
      <c r="AK40" s="5" t="s">
        <v>6</v>
      </c>
      <c r="AL40" s="5" t="s">
        <v>6</v>
      </c>
      <c r="AM40" s="5" t="s">
        <v>6</v>
      </c>
      <c r="AN40" s="5" t="s">
        <v>6</v>
      </c>
      <c r="AO40" s="5" t="s">
        <v>6</v>
      </c>
      <c r="AP40" s="5" t="s">
        <v>6</v>
      </c>
      <c r="AQ40" s="5" t="s">
        <v>6</v>
      </c>
      <c r="AR40" s="5" t="s">
        <v>6</v>
      </c>
      <c r="AS40" s="5" t="s">
        <v>6</v>
      </c>
      <c r="AT40" s="5" t="s">
        <v>6</v>
      </c>
      <c r="AU40" s="5"/>
      <c r="AV40" s="5"/>
      <c r="AW40" s="5" t="s">
        <v>6</v>
      </c>
      <c r="AX40" s="5" t="s">
        <v>6</v>
      </c>
      <c r="AY40" s="5" t="s">
        <v>6</v>
      </c>
      <c r="AZ40" s="5" t="s">
        <v>6</v>
      </c>
      <c r="BA40" s="5" t="s">
        <v>6</v>
      </c>
      <c r="BB40" s="5" t="s">
        <v>6</v>
      </c>
      <c r="BC40" s="5" t="s">
        <v>6</v>
      </c>
      <c r="BD40" s="5" t="s">
        <v>6</v>
      </c>
      <c r="BE40" s="5" t="s">
        <v>6</v>
      </c>
      <c r="BF40" s="5" t="s">
        <v>6</v>
      </c>
      <c r="BG40" s="5" t="s">
        <v>6</v>
      </c>
      <c r="BH40" s="5" t="s">
        <v>6</v>
      </c>
      <c r="BI40" s="5" t="s">
        <v>6</v>
      </c>
      <c r="BJ40" s="5" t="s">
        <v>6</v>
      </c>
      <c r="BK40" s="5" t="s">
        <v>6</v>
      </c>
      <c r="BL40" s="5" t="s">
        <v>6</v>
      </c>
      <c r="BM40" s="5" t="s">
        <v>6</v>
      </c>
      <c r="BN40" s="5" t="s">
        <v>6</v>
      </c>
      <c r="BO40" s="5" t="s">
        <v>4</v>
      </c>
      <c r="BP40" s="5" t="s">
        <v>4</v>
      </c>
      <c r="BQ40" s="5" t="s">
        <v>6</v>
      </c>
      <c r="BR40" s="5" t="s">
        <v>4</v>
      </c>
      <c r="BS40" s="5" t="s">
        <v>4</v>
      </c>
      <c r="BT40" s="5" t="s">
        <v>4</v>
      </c>
      <c r="BU40" s="5" t="s">
        <v>4</v>
      </c>
      <c r="BV40" s="5" t="s">
        <v>4</v>
      </c>
      <c r="BW40" s="5" t="s">
        <v>4</v>
      </c>
      <c r="BX40" s="5" t="s">
        <v>4</v>
      </c>
      <c r="BY40" s="5" t="s">
        <v>4</v>
      </c>
      <c r="BZ40" s="5" t="s">
        <v>4</v>
      </c>
      <c r="CA40" s="5" t="s">
        <v>4</v>
      </c>
      <c r="CB40" s="5" t="s">
        <v>4</v>
      </c>
      <c r="CC40" s="5" t="s">
        <v>4</v>
      </c>
      <c r="CD40" s="5" t="s">
        <v>4</v>
      </c>
      <c r="CE40" s="5" t="s">
        <v>4</v>
      </c>
      <c r="CF40" s="5" t="s">
        <v>4</v>
      </c>
      <c r="CG40" s="5" t="s">
        <v>4</v>
      </c>
      <c r="CH40" s="5" t="s">
        <v>4</v>
      </c>
      <c r="CI40" s="5" t="s">
        <v>4</v>
      </c>
      <c r="CJ40" s="5" t="s">
        <v>4</v>
      </c>
      <c r="CK40" s="5" t="s">
        <v>4</v>
      </c>
      <c r="CL40" s="5" t="s">
        <v>4</v>
      </c>
      <c r="CM40" s="5" t="s">
        <v>4</v>
      </c>
      <c r="CN40" s="5" t="s">
        <v>4</v>
      </c>
      <c r="CO40" s="5" t="s">
        <v>4</v>
      </c>
      <c r="CP40" s="5" t="s">
        <v>4</v>
      </c>
      <c r="CQ40" s="5" t="s">
        <v>4</v>
      </c>
      <c r="CR40" s="5" t="s">
        <v>4</v>
      </c>
      <c r="CS40" s="5" t="s">
        <v>4</v>
      </c>
      <c r="CT40" s="5" t="s">
        <v>4</v>
      </c>
      <c r="CU40" s="5" t="s">
        <v>4</v>
      </c>
      <c r="CV40" s="5" t="s">
        <v>4</v>
      </c>
      <c r="CW40" s="5" t="s">
        <v>4</v>
      </c>
      <c r="CX40" s="5" t="s">
        <v>4</v>
      </c>
      <c r="CY40" s="5" t="s">
        <v>4</v>
      </c>
      <c r="CZ40" s="5" t="s">
        <v>4</v>
      </c>
      <c r="DA40" s="5" t="s">
        <v>4</v>
      </c>
      <c r="DB40" s="5" t="s">
        <v>4</v>
      </c>
      <c r="DC40" s="5" t="s">
        <v>4</v>
      </c>
      <c r="DD40" s="5" t="s">
        <v>4</v>
      </c>
      <c r="DE40" s="5" t="s">
        <v>4</v>
      </c>
      <c r="DF40" s="5" t="s">
        <v>4</v>
      </c>
      <c r="DG40" s="5" t="s">
        <v>4</v>
      </c>
    </row>
    <row r="41" spans="1:111" ht="14">
      <c r="A41" s="3" t="str">
        <f t="shared" si="0"/>
        <v/>
      </c>
      <c r="C41" s="3" t="s">
        <v>137</v>
      </c>
      <c r="D41" s="5" t="s">
        <v>6</v>
      </c>
      <c r="E41" s="5" t="s">
        <v>6</v>
      </c>
      <c r="F41" s="5" t="s">
        <v>6</v>
      </c>
      <c r="G41" s="5" t="s">
        <v>6</v>
      </c>
      <c r="H41" s="5" t="s">
        <v>6</v>
      </c>
      <c r="I41" s="5" t="s">
        <v>6</v>
      </c>
      <c r="J41" s="5" t="s">
        <v>6</v>
      </c>
      <c r="K41" s="5" t="s">
        <v>6</v>
      </c>
      <c r="L41" s="5" t="s">
        <v>6</v>
      </c>
      <c r="M41" s="5" t="s">
        <v>6</v>
      </c>
      <c r="N41" s="5" t="s">
        <v>6</v>
      </c>
      <c r="O41" s="5" t="s">
        <v>6</v>
      </c>
      <c r="P41" s="5" t="s">
        <v>4</v>
      </c>
      <c r="Q41" s="5" t="s">
        <v>4</v>
      </c>
      <c r="R41" s="5" t="s">
        <v>6</v>
      </c>
      <c r="S41" s="5" t="s">
        <v>6</v>
      </c>
      <c r="T41" s="5" t="s">
        <v>6</v>
      </c>
      <c r="U41" s="5" t="s">
        <v>6</v>
      </c>
      <c r="V41" s="5" t="s">
        <v>6</v>
      </c>
      <c r="W41" s="5" t="s">
        <v>6</v>
      </c>
      <c r="X41" s="5" t="s">
        <v>6</v>
      </c>
      <c r="Y41" s="5" t="s">
        <v>6</v>
      </c>
      <c r="Z41" s="5" t="s">
        <v>6</v>
      </c>
      <c r="AA41" s="5" t="s">
        <v>6</v>
      </c>
      <c r="AB41" s="5" t="s">
        <v>6</v>
      </c>
      <c r="AC41" s="5" t="s">
        <v>6</v>
      </c>
      <c r="AD41" s="5" t="s">
        <v>6</v>
      </c>
      <c r="AE41" s="5" t="s">
        <v>6</v>
      </c>
      <c r="AF41" s="5" t="s">
        <v>4</v>
      </c>
      <c r="AG41" s="5" t="s">
        <v>6</v>
      </c>
      <c r="AH41" s="5" t="s">
        <v>4</v>
      </c>
      <c r="AI41" s="5" t="s">
        <v>6</v>
      </c>
      <c r="AJ41" s="5" t="s">
        <v>4</v>
      </c>
      <c r="AK41" s="5" t="s">
        <v>6</v>
      </c>
      <c r="AL41" s="5" t="s">
        <v>4</v>
      </c>
      <c r="AM41" s="5" t="s">
        <v>6</v>
      </c>
      <c r="AN41" s="5" t="s">
        <v>4</v>
      </c>
      <c r="AO41" s="5" t="s">
        <v>6</v>
      </c>
      <c r="AP41" s="5" t="s">
        <v>4</v>
      </c>
      <c r="AQ41" s="5" t="s">
        <v>6</v>
      </c>
      <c r="AR41" s="5" t="s">
        <v>4</v>
      </c>
      <c r="AS41" s="5" t="s">
        <v>6</v>
      </c>
      <c r="AT41" s="5" t="s">
        <v>4</v>
      </c>
      <c r="AU41" s="5"/>
      <c r="AV41" s="5"/>
      <c r="AW41" s="5" t="s">
        <v>6</v>
      </c>
      <c r="AX41" s="5" t="s">
        <v>4</v>
      </c>
      <c r="AY41" s="5" t="s">
        <v>6</v>
      </c>
      <c r="AZ41" s="5" t="s">
        <v>4</v>
      </c>
      <c r="BA41" s="5" t="s">
        <v>6</v>
      </c>
      <c r="BB41" s="5" t="s">
        <v>6</v>
      </c>
      <c r="BC41" s="5" t="s">
        <v>6</v>
      </c>
      <c r="BD41" s="5" t="s">
        <v>4</v>
      </c>
      <c r="BE41" s="5" t="s">
        <v>6</v>
      </c>
      <c r="BF41" s="5" t="s">
        <v>4</v>
      </c>
      <c r="BG41" s="5" t="s">
        <v>6</v>
      </c>
      <c r="BH41" s="5" t="s">
        <v>6</v>
      </c>
      <c r="BI41" s="5" t="s">
        <v>6</v>
      </c>
      <c r="BJ41" s="5" t="s">
        <v>6</v>
      </c>
      <c r="BK41" s="5" t="s">
        <v>6</v>
      </c>
      <c r="BL41" s="5" t="s">
        <v>6</v>
      </c>
      <c r="BM41" s="5" t="s">
        <v>6</v>
      </c>
      <c r="BN41" s="5" t="s">
        <v>6</v>
      </c>
      <c r="BO41" s="5" t="s">
        <v>4</v>
      </c>
      <c r="BP41" s="5" t="s">
        <v>4</v>
      </c>
      <c r="BQ41" s="5" t="s">
        <v>6</v>
      </c>
      <c r="BR41" s="5" t="s">
        <v>4</v>
      </c>
      <c r="BS41" s="5" t="s">
        <v>4</v>
      </c>
      <c r="BT41" s="5" t="s">
        <v>4</v>
      </c>
      <c r="BU41" s="5" t="s">
        <v>4</v>
      </c>
      <c r="BV41" s="5" t="s">
        <v>4</v>
      </c>
      <c r="BW41" s="5" t="s">
        <v>4</v>
      </c>
      <c r="BX41" s="5" t="s">
        <v>6</v>
      </c>
      <c r="BY41" s="5" t="s">
        <v>4</v>
      </c>
      <c r="BZ41" s="5" t="s">
        <v>4</v>
      </c>
      <c r="CA41" s="5" t="s">
        <v>4</v>
      </c>
      <c r="CB41" s="5" t="s">
        <v>4</v>
      </c>
      <c r="CC41" s="5" t="s">
        <v>4</v>
      </c>
      <c r="CD41" s="5" t="s">
        <v>4</v>
      </c>
      <c r="CE41" s="5" t="s">
        <v>4</v>
      </c>
      <c r="CF41" s="5" t="s">
        <v>4</v>
      </c>
      <c r="CG41" s="5" t="s">
        <v>4</v>
      </c>
      <c r="CH41" s="5" t="s">
        <v>4</v>
      </c>
      <c r="CI41" s="5" t="s">
        <v>4</v>
      </c>
      <c r="CJ41" s="5" t="s">
        <v>4</v>
      </c>
      <c r="CK41" s="5" t="s">
        <v>4</v>
      </c>
      <c r="CL41" s="5" t="s">
        <v>4</v>
      </c>
      <c r="CM41" s="5" t="s">
        <v>4</v>
      </c>
      <c r="CN41" s="5" t="s">
        <v>4</v>
      </c>
      <c r="CO41" s="5" t="s">
        <v>4</v>
      </c>
      <c r="CP41" s="5" t="s">
        <v>4</v>
      </c>
      <c r="CQ41" s="5" t="s">
        <v>4</v>
      </c>
      <c r="CR41" s="5" t="s">
        <v>4</v>
      </c>
      <c r="CS41" s="5" t="s">
        <v>4</v>
      </c>
      <c r="CT41" s="5" t="s">
        <v>4</v>
      </c>
      <c r="CU41" s="5" t="s">
        <v>4</v>
      </c>
      <c r="CV41" s="5" t="s">
        <v>6</v>
      </c>
      <c r="CW41" s="5" t="s">
        <v>6</v>
      </c>
      <c r="CX41" s="5" t="s">
        <v>4</v>
      </c>
      <c r="CY41" s="5" t="s">
        <v>4</v>
      </c>
      <c r="CZ41" s="5" t="s">
        <v>6</v>
      </c>
      <c r="DA41" s="5" t="s">
        <v>6</v>
      </c>
      <c r="DB41" s="5" t="s">
        <v>6</v>
      </c>
      <c r="DC41" s="5" t="s">
        <v>6</v>
      </c>
      <c r="DD41" s="5" t="s">
        <v>4</v>
      </c>
      <c r="DE41" s="5" t="s">
        <v>4</v>
      </c>
      <c r="DF41" s="5" t="s">
        <v>4</v>
      </c>
      <c r="DG41" s="5" t="s">
        <v>4</v>
      </c>
    </row>
    <row r="42" spans="1:111" ht="14">
      <c r="A42" s="3" t="str">
        <f t="shared" si="0"/>
        <v/>
      </c>
      <c r="C42" s="3" t="s">
        <v>138</v>
      </c>
      <c r="D42" s="5" t="s">
        <v>4</v>
      </c>
      <c r="E42" s="5" t="s">
        <v>4</v>
      </c>
      <c r="F42" s="5" t="s">
        <v>4</v>
      </c>
      <c r="G42" s="5" t="s">
        <v>4</v>
      </c>
      <c r="H42" s="5" t="s">
        <v>4</v>
      </c>
      <c r="I42" s="5" t="s">
        <v>4</v>
      </c>
      <c r="J42" s="5" t="s">
        <v>4</v>
      </c>
      <c r="K42" s="5" t="s">
        <v>4</v>
      </c>
      <c r="L42" s="5" t="s">
        <v>4</v>
      </c>
      <c r="M42" s="5" t="s">
        <v>4</v>
      </c>
      <c r="N42" s="5" t="s">
        <v>4</v>
      </c>
      <c r="O42" s="5" t="s">
        <v>4</v>
      </c>
      <c r="P42" s="5" t="s">
        <v>4</v>
      </c>
      <c r="Q42" s="5" t="s">
        <v>4</v>
      </c>
      <c r="R42" s="5" t="s">
        <v>6</v>
      </c>
      <c r="S42" s="5" t="s">
        <v>6</v>
      </c>
      <c r="T42" s="5" t="s">
        <v>6</v>
      </c>
      <c r="U42" s="5" t="s">
        <v>6</v>
      </c>
      <c r="V42" s="5" t="s">
        <v>4</v>
      </c>
      <c r="W42" s="5" t="s">
        <v>4</v>
      </c>
      <c r="X42" s="5" t="s">
        <v>4</v>
      </c>
      <c r="Y42" s="5" t="s">
        <v>4</v>
      </c>
      <c r="Z42" s="5" t="s">
        <v>4</v>
      </c>
      <c r="AA42" s="5" t="s">
        <v>4</v>
      </c>
      <c r="AB42" s="5" t="s">
        <v>4</v>
      </c>
      <c r="AC42" s="5" t="s">
        <v>4</v>
      </c>
      <c r="AD42" s="5" t="s">
        <v>4</v>
      </c>
      <c r="AE42" s="5" t="s">
        <v>4</v>
      </c>
      <c r="AF42" s="5" t="s">
        <v>4</v>
      </c>
      <c r="AG42" s="5" t="s">
        <v>4</v>
      </c>
      <c r="AH42" s="5" t="s">
        <v>4</v>
      </c>
      <c r="AI42" s="5" t="s">
        <v>4</v>
      </c>
      <c r="AJ42" s="5" t="s">
        <v>4</v>
      </c>
      <c r="AK42" s="5" t="s">
        <v>4</v>
      </c>
      <c r="AL42" s="5" t="s">
        <v>4</v>
      </c>
      <c r="AM42" s="5" t="s">
        <v>4</v>
      </c>
      <c r="AN42" s="5" t="s">
        <v>4</v>
      </c>
      <c r="AO42" s="5" t="s">
        <v>4</v>
      </c>
      <c r="AP42" s="5" t="s">
        <v>4</v>
      </c>
      <c r="AQ42" s="5" t="s">
        <v>4</v>
      </c>
      <c r="AR42" s="5" t="s">
        <v>4</v>
      </c>
      <c r="AS42" s="5" t="s">
        <v>4</v>
      </c>
      <c r="AT42" s="5" t="s">
        <v>4</v>
      </c>
      <c r="AU42" s="5"/>
      <c r="AV42" s="5"/>
      <c r="AW42" s="5" t="s">
        <v>4</v>
      </c>
      <c r="AX42" s="5" t="s">
        <v>4</v>
      </c>
      <c r="AY42" s="5" t="s">
        <v>4</v>
      </c>
      <c r="AZ42" s="5" t="s">
        <v>4</v>
      </c>
      <c r="BA42" s="5" t="s">
        <v>4</v>
      </c>
      <c r="BB42" s="5" t="s">
        <v>4</v>
      </c>
      <c r="BC42" s="5" t="s">
        <v>4</v>
      </c>
      <c r="BD42" s="5" t="s">
        <v>4</v>
      </c>
      <c r="BE42" s="5" t="s">
        <v>4</v>
      </c>
      <c r="BF42" s="5" t="s">
        <v>4</v>
      </c>
      <c r="BG42" s="5" t="s">
        <v>4</v>
      </c>
      <c r="BH42" s="5" t="s">
        <v>4</v>
      </c>
      <c r="BI42" s="5" t="s">
        <v>4</v>
      </c>
      <c r="BJ42" s="5" t="s">
        <v>4</v>
      </c>
      <c r="BK42" s="5" t="s">
        <v>4</v>
      </c>
      <c r="BL42" s="5" t="s">
        <v>4</v>
      </c>
      <c r="BM42" s="5" t="s">
        <v>4</v>
      </c>
      <c r="BN42" s="5" t="s">
        <v>4</v>
      </c>
      <c r="BO42" s="5" t="s">
        <v>4</v>
      </c>
      <c r="BP42" s="5" t="s">
        <v>6</v>
      </c>
      <c r="BQ42" s="5" t="s">
        <v>4</v>
      </c>
      <c r="BR42" s="5" t="s">
        <v>4</v>
      </c>
      <c r="BS42" s="5" t="s">
        <v>4</v>
      </c>
      <c r="BT42" s="5" t="s">
        <v>4</v>
      </c>
      <c r="BU42" s="5" t="s">
        <v>4</v>
      </c>
      <c r="BV42" s="5" t="s">
        <v>4</v>
      </c>
      <c r="BW42" s="5" t="s">
        <v>4</v>
      </c>
      <c r="BX42" s="5" t="s">
        <v>4</v>
      </c>
      <c r="BY42" s="5" t="s">
        <v>4</v>
      </c>
      <c r="BZ42" s="5" t="s">
        <v>4</v>
      </c>
      <c r="CA42" s="5" t="s">
        <v>4</v>
      </c>
      <c r="CB42" s="5" t="s">
        <v>4</v>
      </c>
      <c r="CC42" s="5" t="s">
        <v>4</v>
      </c>
      <c r="CD42" s="5" t="s">
        <v>4</v>
      </c>
      <c r="CE42" s="5" t="s">
        <v>4</v>
      </c>
      <c r="CF42" s="5" t="s">
        <v>4</v>
      </c>
      <c r="CG42" s="5" t="s">
        <v>4</v>
      </c>
      <c r="CH42" s="5" t="s">
        <v>4</v>
      </c>
      <c r="CI42" s="5" t="s">
        <v>4</v>
      </c>
      <c r="CJ42" s="5" t="s">
        <v>4</v>
      </c>
      <c r="CK42" s="5" t="s">
        <v>4</v>
      </c>
      <c r="CL42" s="5" t="s">
        <v>4</v>
      </c>
      <c r="CM42" s="5" t="s">
        <v>4</v>
      </c>
      <c r="CN42" s="5" t="s">
        <v>4</v>
      </c>
      <c r="CO42" s="5" t="s">
        <v>4</v>
      </c>
      <c r="CP42" s="5" t="s">
        <v>4</v>
      </c>
      <c r="CQ42" s="5" t="s">
        <v>4</v>
      </c>
      <c r="CR42" s="5" t="s">
        <v>4</v>
      </c>
      <c r="CS42" s="5" t="s">
        <v>4</v>
      </c>
      <c r="CT42" s="5" t="s">
        <v>4</v>
      </c>
      <c r="CU42" s="5" t="s">
        <v>4</v>
      </c>
      <c r="CV42" s="5" t="s">
        <v>4</v>
      </c>
      <c r="CW42" s="5" t="s">
        <v>4</v>
      </c>
      <c r="CX42" s="5" t="s">
        <v>4</v>
      </c>
      <c r="CY42" s="5" t="s">
        <v>4</v>
      </c>
      <c r="CZ42" s="5" t="s">
        <v>4</v>
      </c>
      <c r="DA42" s="5" t="s">
        <v>4</v>
      </c>
      <c r="DB42" s="5" t="s">
        <v>4</v>
      </c>
      <c r="DC42" s="5" t="s">
        <v>4</v>
      </c>
      <c r="DD42" s="5" t="s">
        <v>4</v>
      </c>
      <c r="DE42" s="5" t="s">
        <v>4</v>
      </c>
      <c r="DF42" s="5" t="s">
        <v>4</v>
      </c>
      <c r="DG42" s="5" t="s">
        <v>4</v>
      </c>
    </row>
    <row r="43" spans="1:111" ht="14">
      <c r="A43" s="3" t="str">
        <f t="shared" si="0"/>
        <v/>
      </c>
      <c r="C43" s="3" t="s">
        <v>139</v>
      </c>
      <c r="D43" s="5" t="s">
        <v>4</v>
      </c>
      <c r="E43" s="5" t="s">
        <v>4</v>
      </c>
      <c r="F43" s="5" t="s">
        <v>6</v>
      </c>
      <c r="G43" s="5" t="s">
        <v>6</v>
      </c>
      <c r="H43" s="5" t="s">
        <v>4</v>
      </c>
      <c r="I43" s="5" t="s">
        <v>4</v>
      </c>
      <c r="J43" s="5" t="s">
        <v>4</v>
      </c>
      <c r="K43" s="5" t="s">
        <v>4</v>
      </c>
      <c r="L43" s="5" t="s">
        <v>4</v>
      </c>
      <c r="M43" s="5" t="s">
        <v>6</v>
      </c>
      <c r="N43" s="5" t="s">
        <v>4</v>
      </c>
      <c r="O43" s="5" t="s">
        <v>4</v>
      </c>
      <c r="P43" s="5" t="s">
        <v>4</v>
      </c>
      <c r="Q43" s="5" t="s">
        <v>4</v>
      </c>
      <c r="R43" s="5" t="s">
        <v>6</v>
      </c>
      <c r="S43" s="5" t="s">
        <v>6</v>
      </c>
      <c r="T43" s="5" t="s">
        <v>4</v>
      </c>
      <c r="U43" s="5" t="s">
        <v>4</v>
      </c>
      <c r="V43" s="5" t="s">
        <v>4</v>
      </c>
      <c r="W43" s="5" t="s">
        <v>6</v>
      </c>
      <c r="X43" s="5" t="s">
        <v>6</v>
      </c>
      <c r="Y43" s="5" t="s">
        <v>6</v>
      </c>
      <c r="Z43" s="5" t="s">
        <v>4</v>
      </c>
      <c r="AA43" s="5" t="s">
        <v>4</v>
      </c>
      <c r="AB43" s="5" t="s">
        <v>4</v>
      </c>
      <c r="AC43" s="5" t="s">
        <v>4</v>
      </c>
      <c r="AD43" s="5" t="s">
        <v>6</v>
      </c>
      <c r="AE43" s="5" t="s">
        <v>4</v>
      </c>
      <c r="AF43" s="5" t="s">
        <v>4</v>
      </c>
      <c r="AG43" s="5" t="s">
        <v>4</v>
      </c>
      <c r="AH43" s="5" t="s">
        <v>4</v>
      </c>
      <c r="AI43" s="5" t="s">
        <v>4</v>
      </c>
      <c r="AJ43" s="5" t="s">
        <v>4</v>
      </c>
      <c r="AK43" s="5" t="s">
        <v>4</v>
      </c>
      <c r="AL43" s="5" t="s">
        <v>4</v>
      </c>
      <c r="AM43" s="5" t="s">
        <v>4</v>
      </c>
      <c r="AN43" s="5" t="s">
        <v>4</v>
      </c>
      <c r="AO43" s="5" t="s">
        <v>4</v>
      </c>
      <c r="AP43" s="5" t="s">
        <v>4</v>
      </c>
      <c r="AQ43" s="5" t="s">
        <v>4</v>
      </c>
      <c r="AR43" s="5" t="s">
        <v>4</v>
      </c>
      <c r="AS43" s="5" t="s">
        <v>4</v>
      </c>
      <c r="AT43" s="5" t="s">
        <v>4</v>
      </c>
      <c r="AU43" s="5"/>
      <c r="AV43" s="5"/>
      <c r="AW43" s="5" t="s">
        <v>4</v>
      </c>
      <c r="AX43" s="5" t="s">
        <v>4</v>
      </c>
      <c r="AY43" s="5" t="s">
        <v>4</v>
      </c>
      <c r="AZ43" s="5" t="s">
        <v>4</v>
      </c>
      <c r="BA43" s="5" t="s">
        <v>4</v>
      </c>
      <c r="BB43" s="5" t="s">
        <v>4</v>
      </c>
      <c r="BC43" s="5" t="s">
        <v>4</v>
      </c>
      <c r="BD43" s="5" t="s">
        <v>4</v>
      </c>
      <c r="BE43" s="5" t="s">
        <v>4</v>
      </c>
      <c r="BF43" s="5" t="s">
        <v>4</v>
      </c>
      <c r="BG43" s="5" t="s">
        <v>4</v>
      </c>
      <c r="BH43" s="5" t="s">
        <v>4</v>
      </c>
      <c r="BI43" s="5" t="s">
        <v>4</v>
      </c>
      <c r="BJ43" s="5" t="s">
        <v>4</v>
      </c>
      <c r="BK43" s="5" t="s">
        <v>6</v>
      </c>
      <c r="BL43" s="5" t="s">
        <v>6</v>
      </c>
      <c r="BM43" s="5" t="s">
        <v>4</v>
      </c>
      <c r="BN43" s="5" t="s">
        <v>4</v>
      </c>
      <c r="BO43" s="5" t="s">
        <v>4</v>
      </c>
      <c r="BP43" s="5" t="s">
        <v>6</v>
      </c>
      <c r="BQ43" s="5" t="s">
        <v>4</v>
      </c>
      <c r="BR43" s="5" t="s">
        <v>4</v>
      </c>
      <c r="BS43" s="5" t="s">
        <v>4</v>
      </c>
      <c r="BT43" s="5" t="s">
        <v>4</v>
      </c>
      <c r="BU43" s="5" t="s">
        <v>4</v>
      </c>
      <c r="BV43" s="5" t="s">
        <v>4</v>
      </c>
      <c r="BW43" s="5" t="s">
        <v>4</v>
      </c>
      <c r="BX43" s="5" t="s">
        <v>4</v>
      </c>
      <c r="BY43" s="5" t="s">
        <v>4</v>
      </c>
      <c r="BZ43" s="5" t="s">
        <v>4</v>
      </c>
      <c r="CA43" s="5" t="s">
        <v>4</v>
      </c>
      <c r="CB43" s="5" t="s">
        <v>4</v>
      </c>
      <c r="CC43" s="5" t="s">
        <v>4</v>
      </c>
      <c r="CD43" s="5" t="s">
        <v>4</v>
      </c>
      <c r="CE43" s="5" t="s">
        <v>4</v>
      </c>
      <c r="CF43" s="5" t="s">
        <v>4</v>
      </c>
      <c r="CG43" s="5" t="s">
        <v>4</v>
      </c>
      <c r="CH43" s="5" t="s">
        <v>4</v>
      </c>
      <c r="CI43" s="5" t="s">
        <v>4</v>
      </c>
      <c r="CJ43" s="5" t="s">
        <v>4</v>
      </c>
      <c r="CK43" s="5" t="s">
        <v>4</v>
      </c>
      <c r="CL43" s="5" t="s">
        <v>4</v>
      </c>
      <c r="CM43" s="5" t="s">
        <v>4</v>
      </c>
      <c r="CN43" s="5" t="s">
        <v>4</v>
      </c>
      <c r="CO43" s="5" t="s">
        <v>4</v>
      </c>
      <c r="CP43" s="5" t="s">
        <v>4</v>
      </c>
      <c r="CQ43" s="5" t="s">
        <v>4</v>
      </c>
      <c r="CR43" s="5" t="s">
        <v>4</v>
      </c>
      <c r="CS43" s="5" t="s">
        <v>4</v>
      </c>
      <c r="CT43" s="5" t="s">
        <v>4</v>
      </c>
      <c r="CU43" s="5" t="s">
        <v>4</v>
      </c>
      <c r="CV43" s="5" t="s">
        <v>4</v>
      </c>
      <c r="CW43" s="5" t="s">
        <v>4</v>
      </c>
      <c r="CX43" s="5" t="s">
        <v>4</v>
      </c>
      <c r="CY43" s="5" t="s">
        <v>4</v>
      </c>
      <c r="CZ43" s="5" t="s">
        <v>4</v>
      </c>
      <c r="DA43" s="5" t="s">
        <v>4</v>
      </c>
      <c r="DB43" s="5" t="s">
        <v>4</v>
      </c>
      <c r="DC43" s="5" t="s">
        <v>4</v>
      </c>
      <c r="DD43" s="5" t="s">
        <v>4</v>
      </c>
      <c r="DE43" s="5" t="s">
        <v>4</v>
      </c>
      <c r="DF43" s="5" t="s">
        <v>4</v>
      </c>
      <c r="DG43" s="5" t="s">
        <v>4</v>
      </c>
    </row>
    <row r="44" spans="1:111" ht="14">
      <c r="A44" s="3" t="str">
        <f t="shared" si="0"/>
        <v/>
      </c>
      <c r="C44" s="3" t="s">
        <v>140</v>
      </c>
      <c r="D44" s="5" t="s">
        <v>6</v>
      </c>
      <c r="E44" s="5" t="s">
        <v>6</v>
      </c>
      <c r="F44" s="5" t="s">
        <v>6</v>
      </c>
      <c r="G44" s="5" t="s">
        <v>6</v>
      </c>
      <c r="H44" s="5" t="s">
        <v>6</v>
      </c>
      <c r="I44" s="5" t="s">
        <v>6</v>
      </c>
      <c r="J44" s="5" t="s">
        <v>6</v>
      </c>
      <c r="K44" s="5" t="s">
        <v>6</v>
      </c>
      <c r="L44" s="5" t="s">
        <v>6</v>
      </c>
      <c r="M44" s="5" t="s">
        <v>6</v>
      </c>
      <c r="N44" s="5" t="s">
        <v>6</v>
      </c>
      <c r="O44" s="5" t="s">
        <v>6</v>
      </c>
      <c r="P44" s="5" t="s">
        <v>4</v>
      </c>
      <c r="Q44" s="5" t="s">
        <v>4</v>
      </c>
      <c r="R44" s="5" t="s">
        <v>6</v>
      </c>
      <c r="S44" s="5" t="s">
        <v>6</v>
      </c>
      <c r="T44" s="5" t="s">
        <v>6</v>
      </c>
      <c r="U44" s="5" t="s">
        <v>6</v>
      </c>
      <c r="V44" s="5" t="s">
        <v>4</v>
      </c>
      <c r="W44" s="5" t="s">
        <v>4</v>
      </c>
      <c r="X44" s="5" t="s">
        <v>6</v>
      </c>
      <c r="Y44" s="5" t="s">
        <v>6</v>
      </c>
      <c r="Z44" s="5" t="s">
        <v>6</v>
      </c>
      <c r="AA44" s="5" t="s">
        <v>6</v>
      </c>
      <c r="AB44" s="5" t="s">
        <v>6</v>
      </c>
      <c r="AC44" s="5" t="s">
        <v>6</v>
      </c>
      <c r="AD44" s="5" t="s">
        <v>6</v>
      </c>
      <c r="AE44" s="5" t="s">
        <v>6</v>
      </c>
      <c r="AF44" s="5" t="s">
        <v>4</v>
      </c>
      <c r="AG44" s="5" t="s">
        <v>6</v>
      </c>
      <c r="AH44" s="5" t="s">
        <v>4</v>
      </c>
      <c r="AI44" s="5" t="s">
        <v>6</v>
      </c>
      <c r="AJ44" s="5" t="s">
        <v>4</v>
      </c>
      <c r="AK44" s="5" t="s">
        <v>6</v>
      </c>
      <c r="AL44" s="5" t="s">
        <v>4</v>
      </c>
      <c r="AM44" s="5" t="s">
        <v>6</v>
      </c>
      <c r="AN44" s="5" t="s">
        <v>4</v>
      </c>
      <c r="AO44" s="5" t="s">
        <v>6</v>
      </c>
      <c r="AP44" s="5" t="s">
        <v>4</v>
      </c>
      <c r="AQ44" s="5" t="s">
        <v>6</v>
      </c>
      <c r="AR44" s="5" t="s">
        <v>4</v>
      </c>
      <c r="AS44" s="5" t="s">
        <v>6</v>
      </c>
      <c r="AT44" s="5" t="s">
        <v>4</v>
      </c>
      <c r="AU44" s="5"/>
      <c r="AV44" s="5"/>
      <c r="AW44" s="5" t="s">
        <v>6</v>
      </c>
      <c r="AX44" s="5" t="s">
        <v>4</v>
      </c>
      <c r="AY44" s="5" t="s">
        <v>6</v>
      </c>
      <c r="AZ44" s="5" t="s">
        <v>4</v>
      </c>
      <c r="BA44" s="5" t="s">
        <v>4</v>
      </c>
      <c r="BB44" s="5" t="s">
        <v>4</v>
      </c>
      <c r="BC44" s="5" t="s">
        <v>6</v>
      </c>
      <c r="BD44" s="5" t="s">
        <v>4</v>
      </c>
      <c r="BE44" s="5" t="s">
        <v>6</v>
      </c>
      <c r="BF44" s="5" t="s">
        <v>4</v>
      </c>
      <c r="BG44" s="5" t="s">
        <v>6</v>
      </c>
      <c r="BH44" s="5" t="s">
        <v>6</v>
      </c>
      <c r="BI44" s="5" t="s">
        <v>6</v>
      </c>
      <c r="BJ44" s="5" t="s">
        <v>6</v>
      </c>
      <c r="BK44" s="5" t="s">
        <v>6</v>
      </c>
      <c r="BL44" s="5" t="s">
        <v>6</v>
      </c>
      <c r="BM44" s="5" t="s">
        <v>6</v>
      </c>
      <c r="BN44" s="5" t="s">
        <v>6</v>
      </c>
      <c r="BO44" s="5" t="s">
        <v>4</v>
      </c>
      <c r="BP44" s="5" t="s">
        <v>6</v>
      </c>
      <c r="BQ44" s="5" t="s">
        <v>6</v>
      </c>
      <c r="BR44" s="5" t="s">
        <v>4</v>
      </c>
      <c r="BS44" s="5" t="s">
        <v>4</v>
      </c>
      <c r="BT44" s="5" t="s">
        <v>4</v>
      </c>
      <c r="BU44" s="5" t="s">
        <v>4</v>
      </c>
      <c r="BV44" s="5" t="s">
        <v>6</v>
      </c>
      <c r="BW44" s="5" t="s">
        <v>6</v>
      </c>
      <c r="BX44" s="5" t="s">
        <v>6</v>
      </c>
      <c r="BY44" s="5" t="s">
        <v>6</v>
      </c>
      <c r="BZ44" s="5" t="s">
        <v>6</v>
      </c>
      <c r="CA44" s="5" t="s">
        <v>6</v>
      </c>
      <c r="CB44" s="5" t="s">
        <v>6</v>
      </c>
      <c r="CC44" s="5" t="s">
        <v>6</v>
      </c>
      <c r="CD44" s="5" t="s">
        <v>6</v>
      </c>
      <c r="CE44" s="5" t="s">
        <v>6</v>
      </c>
      <c r="CF44" s="5" t="s">
        <v>6</v>
      </c>
      <c r="CG44" s="5" t="s">
        <v>6</v>
      </c>
      <c r="CH44" s="5" t="s">
        <v>4</v>
      </c>
      <c r="CI44" s="5" t="s">
        <v>4</v>
      </c>
      <c r="CJ44" s="5" t="s">
        <v>4</v>
      </c>
      <c r="CK44" s="5" t="s">
        <v>4</v>
      </c>
      <c r="CL44" s="5" t="s">
        <v>4</v>
      </c>
      <c r="CM44" s="5" t="s">
        <v>4</v>
      </c>
      <c r="CN44" s="5" t="s">
        <v>4</v>
      </c>
      <c r="CO44" s="5" t="s">
        <v>4</v>
      </c>
      <c r="CP44" s="5" t="s">
        <v>4</v>
      </c>
      <c r="CQ44" s="5" t="s">
        <v>4</v>
      </c>
      <c r="CR44" s="5" t="s">
        <v>4</v>
      </c>
      <c r="CS44" s="5" t="s">
        <v>4</v>
      </c>
      <c r="CT44" s="5" t="s">
        <v>4</v>
      </c>
      <c r="CU44" s="5" t="s">
        <v>4</v>
      </c>
      <c r="CV44" s="5" t="s">
        <v>6</v>
      </c>
      <c r="CW44" s="5" t="s">
        <v>6</v>
      </c>
      <c r="CX44" s="5" t="s">
        <v>4</v>
      </c>
      <c r="CY44" s="5" t="s">
        <v>4</v>
      </c>
      <c r="CZ44" s="5" t="s">
        <v>6</v>
      </c>
      <c r="DA44" s="5" t="s">
        <v>6</v>
      </c>
      <c r="DB44" s="5" t="s">
        <v>6</v>
      </c>
      <c r="DC44" s="5" t="s">
        <v>6</v>
      </c>
      <c r="DD44" s="5" t="s">
        <v>4</v>
      </c>
      <c r="DE44" s="5" t="s">
        <v>4</v>
      </c>
      <c r="DF44" s="5" t="s">
        <v>4</v>
      </c>
      <c r="DG44" s="5" t="s">
        <v>4</v>
      </c>
    </row>
    <row r="45" spans="1:111" ht="14">
      <c r="A45" s="3" t="str">
        <f t="shared" si="0"/>
        <v/>
      </c>
      <c r="C45" s="3" t="s">
        <v>141</v>
      </c>
      <c r="D45" s="5" t="s">
        <v>6</v>
      </c>
      <c r="E45" s="5" t="s">
        <v>6</v>
      </c>
      <c r="F45" s="5" t="s">
        <v>6</v>
      </c>
      <c r="G45" s="5" t="s">
        <v>6</v>
      </c>
      <c r="H45" s="5" t="s">
        <v>6</v>
      </c>
      <c r="I45" s="5" t="s">
        <v>6</v>
      </c>
      <c r="J45" s="5" t="s">
        <v>6</v>
      </c>
      <c r="K45" s="5" t="s">
        <v>6</v>
      </c>
      <c r="L45" s="5" t="s">
        <v>6</v>
      </c>
      <c r="M45" s="5" t="s">
        <v>6</v>
      </c>
      <c r="N45" s="5" t="s">
        <v>6</v>
      </c>
      <c r="O45" s="5" t="s">
        <v>6</v>
      </c>
      <c r="P45" s="5" t="s">
        <v>6</v>
      </c>
      <c r="Q45" s="5" t="s">
        <v>6</v>
      </c>
      <c r="R45" s="5" t="s">
        <v>6</v>
      </c>
      <c r="S45" s="5" t="s">
        <v>6</v>
      </c>
      <c r="T45" s="5" t="s">
        <v>6</v>
      </c>
      <c r="U45" s="5" t="s">
        <v>6</v>
      </c>
      <c r="V45" s="5" t="s">
        <v>6</v>
      </c>
      <c r="W45" s="5" t="s">
        <v>6</v>
      </c>
      <c r="X45" s="5" t="s">
        <v>6</v>
      </c>
      <c r="Y45" s="5" t="s">
        <v>6</v>
      </c>
      <c r="Z45" s="5" t="s">
        <v>6</v>
      </c>
      <c r="AA45" s="5" t="s">
        <v>6</v>
      </c>
      <c r="AB45" s="5" t="s">
        <v>4</v>
      </c>
      <c r="AC45" s="5" t="s">
        <v>4</v>
      </c>
      <c r="AD45" s="5" t="s">
        <v>6</v>
      </c>
      <c r="AE45" s="5" t="s">
        <v>6</v>
      </c>
      <c r="AF45" s="5" t="s">
        <v>4</v>
      </c>
      <c r="AG45" s="5" t="s">
        <v>6</v>
      </c>
      <c r="AH45" s="5" t="s">
        <v>4</v>
      </c>
      <c r="AI45" s="5" t="s">
        <v>6</v>
      </c>
      <c r="AJ45" s="5" t="s">
        <v>6</v>
      </c>
      <c r="AK45" s="5" t="s">
        <v>6</v>
      </c>
      <c r="AL45" s="5" t="s">
        <v>6</v>
      </c>
      <c r="AM45" s="5" t="s">
        <v>6</v>
      </c>
      <c r="AN45" s="5" t="s">
        <v>6</v>
      </c>
      <c r="AO45" s="5" t="s">
        <v>6</v>
      </c>
      <c r="AP45" s="5" t="s">
        <v>6</v>
      </c>
      <c r="AQ45" s="5" t="s">
        <v>6</v>
      </c>
      <c r="AR45" s="5" t="s">
        <v>6</v>
      </c>
      <c r="AS45" s="5" t="s">
        <v>6</v>
      </c>
      <c r="AT45" s="5" t="s">
        <v>6</v>
      </c>
      <c r="AU45" s="5"/>
      <c r="AV45" s="5"/>
      <c r="AW45" s="5" t="s">
        <v>6</v>
      </c>
      <c r="AX45" s="5" t="s">
        <v>6</v>
      </c>
      <c r="AY45" s="5" t="s">
        <v>6</v>
      </c>
      <c r="AZ45" s="5" t="s">
        <v>6</v>
      </c>
      <c r="BA45" s="5" t="s">
        <v>6</v>
      </c>
      <c r="BB45" s="5" t="s">
        <v>6</v>
      </c>
      <c r="BC45" s="5" t="s">
        <v>6</v>
      </c>
      <c r="BD45" s="5" t="s">
        <v>6</v>
      </c>
      <c r="BE45" s="5" t="s">
        <v>6</v>
      </c>
      <c r="BF45" s="5" t="s">
        <v>6</v>
      </c>
      <c r="BG45" s="5" t="s">
        <v>6</v>
      </c>
      <c r="BH45" s="5" t="s">
        <v>6</v>
      </c>
      <c r="BI45" s="5" t="s">
        <v>6</v>
      </c>
      <c r="BJ45" s="5" t="s">
        <v>6</v>
      </c>
      <c r="BK45" s="5" t="s">
        <v>6</v>
      </c>
      <c r="BL45" s="5" t="s">
        <v>6</v>
      </c>
      <c r="BM45" s="5" t="s">
        <v>6</v>
      </c>
      <c r="BN45" s="5" t="s">
        <v>6</v>
      </c>
      <c r="BO45" s="5" t="s">
        <v>4</v>
      </c>
      <c r="BP45" s="5" t="s">
        <v>4</v>
      </c>
      <c r="BQ45" s="5" t="s">
        <v>6</v>
      </c>
      <c r="BR45" s="5" t="s">
        <v>4</v>
      </c>
      <c r="BS45" s="5" t="s">
        <v>4</v>
      </c>
      <c r="BT45" s="5" t="s">
        <v>4</v>
      </c>
      <c r="BU45" s="5" t="s">
        <v>4</v>
      </c>
      <c r="BV45" s="5" t="s">
        <v>4</v>
      </c>
      <c r="BW45" s="5" t="s">
        <v>4</v>
      </c>
      <c r="BX45" s="5" t="s">
        <v>4</v>
      </c>
      <c r="BY45" s="5" t="s">
        <v>4</v>
      </c>
      <c r="BZ45" s="5" t="s">
        <v>4</v>
      </c>
      <c r="CA45" s="5" t="s">
        <v>4</v>
      </c>
      <c r="CB45" s="5" t="s">
        <v>4</v>
      </c>
      <c r="CC45" s="5" t="s">
        <v>4</v>
      </c>
      <c r="CD45" s="5" t="s">
        <v>4</v>
      </c>
      <c r="CE45" s="5" t="s">
        <v>4</v>
      </c>
      <c r="CF45" s="5" t="s">
        <v>4</v>
      </c>
      <c r="CG45" s="5" t="s">
        <v>4</v>
      </c>
      <c r="CH45" s="5" t="s">
        <v>4</v>
      </c>
      <c r="CI45" s="5" t="s">
        <v>4</v>
      </c>
      <c r="CJ45" s="5" t="s">
        <v>4</v>
      </c>
      <c r="CK45" s="5" t="s">
        <v>4</v>
      </c>
      <c r="CL45" s="5" t="s">
        <v>4</v>
      </c>
      <c r="CM45" s="5" t="s">
        <v>4</v>
      </c>
      <c r="CN45" s="5" t="s">
        <v>4</v>
      </c>
      <c r="CO45" s="5" t="s">
        <v>4</v>
      </c>
      <c r="CP45" s="5" t="s">
        <v>4</v>
      </c>
      <c r="CQ45" s="5" t="s">
        <v>4</v>
      </c>
      <c r="CR45" s="5" t="s">
        <v>4</v>
      </c>
      <c r="CS45" s="5" t="s">
        <v>4</v>
      </c>
      <c r="CT45" s="5" t="s">
        <v>4</v>
      </c>
      <c r="CU45" s="5" t="s">
        <v>4</v>
      </c>
      <c r="CV45" s="5" t="s">
        <v>6</v>
      </c>
      <c r="CW45" s="5" t="s">
        <v>6</v>
      </c>
      <c r="CX45" s="5" t="s">
        <v>4</v>
      </c>
      <c r="CY45" s="5" t="s">
        <v>4</v>
      </c>
      <c r="CZ45" s="5" t="s">
        <v>6</v>
      </c>
      <c r="DA45" s="5" t="s">
        <v>6</v>
      </c>
      <c r="DB45" s="5" t="s">
        <v>6</v>
      </c>
      <c r="DC45" s="5" t="s">
        <v>6</v>
      </c>
      <c r="DD45" s="5" t="s">
        <v>4</v>
      </c>
      <c r="DE45" s="5" t="s">
        <v>4</v>
      </c>
      <c r="DF45" s="5" t="s">
        <v>4</v>
      </c>
      <c r="DG45" s="5" t="s">
        <v>4</v>
      </c>
    </row>
    <row r="46" spans="1:111" ht="14">
      <c r="A46" s="3" t="str">
        <f t="shared" si="0"/>
        <v/>
      </c>
      <c r="C46" s="3" t="s">
        <v>142</v>
      </c>
      <c r="D46" s="5" t="s">
        <v>4</v>
      </c>
      <c r="E46" s="5" t="s">
        <v>4</v>
      </c>
      <c r="F46" s="5" t="s">
        <v>6</v>
      </c>
      <c r="G46" s="5" t="s">
        <v>6</v>
      </c>
      <c r="H46" s="5" t="s">
        <v>4</v>
      </c>
      <c r="I46" s="5" t="s">
        <v>4</v>
      </c>
      <c r="J46" s="5" t="s">
        <v>4</v>
      </c>
      <c r="K46" s="5" t="s">
        <v>4</v>
      </c>
      <c r="L46" s="5" t="s">
        <v>4</v>
      </c>
      <c r="M46" s="5" t="s">
        <v>6</v>
      </c>
      <c r="N46" s="5" t="s">
        <v>4</v>
      </c>
      <c r="O46" s="5" t="s">
        <v>4</v>
      </c>
      <c r="P46" s="5" t="s">
        <v>6</v>
      </c>
      <c r="Q46" s="5" t="s">
        <v>6</v>
      </c>
      <c r="R46" s="5" t="s">
        <v>6</v>
      </c>
      <c r="S46" s="5" t="s">
        <v>6</v>
      </c>
      <c r="T46" s="5" t="s">
        <v>6</v>
      </c>
      <c r="U46" s="5" t="s">
        <v>6</v>
      </c>
      <c r="V46" s="5" t="s">
        <v>4</v>
      </c>
      <c r="W46" s="5" t="s">
        <v>4</v>
      </c>
      <c r="X46" s="5" t="s">
        <v>6</v>
      </c>
      <c r="Y46" s="5" t="s">
        <v>6</v>
      </c>
      <c r="Z46" s="5" t="s">
        <v>4</v>
      </c>
      <c r="AA46" s="5" t="s">
        <v>4</v>
      </c>
      <c r="AB46" s="5" t="s">
        <v>6</v>
      </c>
      <c r="AC46" s="5" t="s">
        <v>6</v>
      </c>
      <c r="AD46" s="5" t="s">
        <v>6</v>
      </c>
      <c r="AE46" s="5" t="s">
        <v>4</v>
      </c>
      <c r="AF46" s="5" t="s">
        <v>6</v>
      </c>
      <c r="AG46" s="5" t="s">
        <v>4</v>
      </c>
      <c r="AH46" s="5" t="s">
        <v>6</v>
      </c>
      <c r="AI46" s="5" t="s">
        <v>4</v>
      </c>
      <c r="AJ46" s="5" t="s">
        <v>6</v>
      </c>
      <c r="AK46" s="5" t="s">
        <v>4</v>
      </c>
      <c r="AL46" s="5" t="s">
        <v>6</v>
      </c>
      <c r="AM46" s="5" t="s">
        <v>4</v>
      </c>
      <c r="AN46" s="5" t="s">
        <v>6</v>
      </c>
      <c r="AO46" s="5" t="s">
        <v>4</v>
      </c>
      <c r="AP46" s="5" t="s">
        <v>6</v>
      </c>
      <c r="AQ46" s="5" t="s">
        <v>4</v>
      </c>
      <c r="AR46" s="5" t="s">
        <v>6</v>
      </c>
      <c r="AS46" s="5" t="s">
        <v>4</v>
      </c>
      <c r="AT46" s="5" t="s">
        <v>6</v>
      </c>
      <c r="AU46" s="5"/>
      <c r="AV46" s="5"/>
      <c r="AW46" s="5" t="s">
        <v>4</v>
      </c>
      <c r="AX46" s="5" t="s">
        <v>6</v>
      </c>
      <c r="AY46" s="5" t="s">
        <v>4</v>
      </c>
      <c r="AZ46" s="5" t="s">
        <v>6</v>
      </c>
      <c r="BA46" s="5" t="s">
        <v>6</v>
      </c>
      <c r="BB46" s="5" t="s">
        <v>6</v>
      </c>
      <c r="BC46" s="5" t="s">
        <v>4</v>
      </c>
      <c r="BD46" s="5" t="s">
        <v>6</v>
      </c>
      <c r="BE46" s="5" t="s">
        <v>4</v>
      </c>
      <c r="BF46" s="5" t="s">
        <v>6</v>
      </c>
      <c r="BG46" s="5" t="s">
        <v>4</v>
      </c>
      <c r="BH46" s="5" t="s">
        <v>6</v>
      </c>
      <c r="BI46" s="5" t="s">
        <v>4</v>
      </c>
      <c r="BJ46" s="5" t="s">
        <v>6</v>
      </c>
      <c r="BK46" s="5" t="s">
        <v>6</v>
      </c>
      <c r="BL46" s="5" t="s">
        <v>6</v>
      </c>
      <c r="BM46" s="5" t="s">
        <v>4</v>
      </c>
      <c r="BN46" s="5" t="s">
        <v>4</v>
      </c>
      <c r="BO46" s="5" t="s">
        <v>6</v>
      </c>
      <c r="BP46" s="5" t="s">
        <v>6</v>
      </c>
      <c r="BQ46" s="5" t="s">
        <v>6</v>
      </c>
      <c r="BR46" s="5" t="s">
        <v>6</v>
      </c>
      <c r="BS46" s="5" t="s">
        <v>6</v>
      </c>
      <c r="BT46" s="5" t="s">
        <v>6</v>
      </c>
      <c r="BU46" s="5" t="s">
        <v>6</v>
      </c>
      <c r="BV46" s="5" t="s">
        <v>6</v>
      </c>
      <c r="BW46" s="5" t="s">
        <v>6</v>
      </c>
      <c r="BX46" s="5" t="s">
        <v>6</v>
      </c>
      <c r="BY46" s="5" t="s">
        <v>6</v>
      </c>
      <c r="BZ46" s="5" t="s">
        <v>6</v>
      </c>
      <c r="CA46" s="5" t="s">
        <v>6</v>
      </c>
      <c r="CB46" s="5" t="s">
        <v>6</v>
      </c>
      <c r="CC46" s="5" t="s">
        <v>6</v>
      </c>
      <c r="CD46" s="5" t="s">
        <v>6</v>
      </c>
      <c r="CE46" s="5" t="s">
        <v>6</v>
      </c>
      <c r="CF46" s="5" t="s">
        <v>6</v>
      </c>
      <c r="CG46" s="5" t="s">
        <v>6</v>
      </c>
      <c r="CH46" s="5" t="s">
        <v>6</v>
      </c>
      <c r="CI46" s="5" t="s">
        <v>6</v>
      </c>
      <c r="CJ46" s="5" t="s">
        <v>6</v>
      </c>
      <c r="CK46" s="5" t="s">
        <v>6</v>
      </c>
      <c r="CL46" s="5" t="s">
        <v>6</v>
      </c>
      <c r="CM46" s="5" t="s">
        <v>6</v>
      </c>
      <c r="CN46" s="5" t="s">
        <v>6</v>
      </c>
      <c r="CO46" s="5" t="s">
        <v>6</v>
      </c>
      <c r="CP46" s="5" t="s">
        <v>6</v>
      </c>
      <c r="CQ46" s="5" t="s">
        <v>6</v>
      </c>
      <c r="CR46" s="5" t="s">
        <v>6</v>
      </c>
      <c r="CS46" s="5" t="s">
        <v>6</v>
      </c>
      <c r="CT46" s="5" t="s">
        <v>6</v>
      </c>
      <c r="CU46" s="5" t="s">
        <v>6</v>
      </c>
      <c r="CV46" s="5" t="s">
        <v>6</v>
      </c>
      <c r="CW46" s="5" t="s">
        <v>6</v>
      </c>
      <c r="CX46" s="5" t="s">
        <v>6</v>
      </c>
      <c r="CY46" s="5" t="s">
        <v>6</v>
      </c>
      <c r="CZ46" s="5" t="s">
        <v>6</v>
      </c>
      <c r="DA46" s="5" t="s">
        <v>6</v>
      </c>
      <c r="DB46" s="5" t="s">
        <v>6</v>
      </c>
      <c r="DC46" s="5" t="s">
        <v>6</v>
      </c>
      <c r="DD46" s="5" t="s">
        <v>6</v>
      </c>
      <c r="DE46" s="5" t="s">
        <v>6</v>
      </c>
      <c r="DF46" s="5" t="s">
        <v>6</v>
      </c>
      <c r="DG46" s="5" t="s">
        <v>6</v>
      </c>
    </row>
    <row r="47" spans="1:111" ht="14">
      <c r="A47" s="3" t="str">
        <f t="shared" si="0"/>
        <v/>
      </c>
      <c r="C47" s="3" t="s">
        <v>143</v>
      </c>
      <c r="D47" s="5" t="s">
        <v>6</v>
      </c>
      <c r="E47" s="5" t="s">
        <v>6</v>
      </c>
      <c r="F47" s="5" t="s">
        <v>6</v>
      </c>
      <c r="G47" s="5" t="s">
        <v>6</v>
      </c>
      <c r="H47" s="5" t="s">
        <v>6</v>
      </c>
      <c r="I47" s="5" t="s">
        <v>6</v>
      </c>
      <c r="J47" s="5" t="s">
        <v>6</v>
      </c>
      <c r="K47" s="5" t="s">
        <v>6</v>
      </c>
      <c r="L47" s="5" t="s">
        <v>6</v>
      </c>
      <c r="M47" s="5" t="s">
        <v>6</v>
      </c>
      <c r="N47" s="5" t="s">
        <v>6</v>
      </c>
      <c r="O47" s="5" t="s">
        <v>6</v>
      </c>
      <c r="P47" s="5" t="s">
        <v>4</v>
      </c>
      <c r="Q47" s="5" t="s">
        <v>4</v>
      </c>
      <c r="R47" s="5" t="s">
        <v>6</v>
      </c>
      <c r="S47" s="5" t="s">
        <v>6</v>
      </c>
      <c r="T47" s="5" t="s">
        <v>6</v>
      </c>
      <c r="U47" s="5" t="s">
        <v>6</v>
      </c>
      <c r="V47" s="5" t="s">
        <v>6</v>
      </c>
      <c r="W47" s="5" t="s">
        <v>6</v>
      </c>
      <c r="X47" s="5" t="s">
        <v>6</v>
      </c>
      <c r="Y47" s="5" t="s">
        <v>6</v>
      </c>
      <c r="Z47" s="5" t="s">
        <v>6</v>
      </c>
      <c r="AA47" s="5" t="s">
        <v>6</v>
      </c>
      <c r="AB47" s="5" t="s">
        <v>4</v>
      </c>
      <c r="AC47" s="5" t="s">
        <v>4</v>
      </c>
      <c r="AD47" s="5" t="s">
        <v>6</v>
      </c>
      <c r="AE47" s="5" t="s">
        <v>6</v>
      </c>
      <c r="AF47" s="5" t="s">
        <v>4</v>
      </c>
      <c r="AG47" s="5" t="s">
        <v>6</v>
      </c>
      <c r="AH47" s="5" t="s">
        <v>4</v>
      </c>
      <c r="AI47" s="5" t="s">
        <v>6</v>
      </c>
      <c r="AJ47" s="5" t="s">
        <v>4</v>
      </c>
      <c r="AK47" s="5" t="s">
        <v>6</v>
      </c>
      <c r="AL47" s="5" t="s">
        <v>4</v>
      </c>
      <c r="AM47" s="5" t="s">
        <v>6</v>
      </c>
      <c r="AN47" s="5" t="s">
        <v>6</v>
      </c>
      <c r="AO47" s="5" t="s">
        <v>6</v>
      </c>
      <c r="AP47" s="5" t="s">
        <v>6</v>
      </c>
      <c r="AQ47" s="5" t="s">
        <v>6</v>
      </c>
      <c r="AR47" s="5" t="s">
        <v>4</v>
      </c>
      <c r="AS47" s="5" t="s">
        <v>6</v>
      </c>
      <c r="AT47" s="5" t="s">
        <v>4</v>
      </c>
      <c r="AU47" s="5"/>
      <c r="AV47" s="5"/>
      <c r="AW47" s="5" t="s">
        <v>6</v>
      </c>
      <c r="AX47" s="5" t="s">
        <v>4</v>
      </c>
      <c r="AY47" s="5" t="s">
        <v>6</v>
      </c>
      <c r="AZ47" s="5" t="s">
        <v>4</v>
      </c>
      <c r="BA47" s="5" t="s">
        <v>6</v>
      </c>
      <c r="BB47" s="5" t="s">
        <v>6</v>
      </c>
      <c r="BC47" s="5" t="s">
        <v>6</v>
      </c>
      <c r="BD47" s="5" t="s">
        <v>4</v>
      </c>
      <c r="BE47" s="5" t="s">
        <v>6</v>
      </c>
      <c r="BF47" s="5" t="s">
        <v>4</v>
      </c>
      <c r="BG47" s="5" t="s">
        <v>6</v>
      </c>
      <c r="BH47" s="5" t="s">
        <v>6</v>
      </c>
      <c r="BI47" s="5" t="s">
        <v>6</v>
      </c>
      <c r="BJ47" s="5" t="s">
        <v>6</v>
      </c>
      <c r="BK47" s="5" t="s">
        <v>6</v>
      </c>
      <c r="BL47" s="5" t="s">
        <v>6</v>
      </c>
      <c r="BM47" s="5" t="s">
        <v>6</v>
      </c>
      <c r="BN47" s="5" t="s">
        <v>6</v>
      </c>
      <c r="BO47" s="5" t="s">
        <v>4</v>
      </c>
      <c r="BP47" s="5" t="s">
        <v>6</v>
      </c>
      <c r="BQ47" s="5" t="s">
        <v>6</v>
      </c>
      <c r="BR47" s="5" t="s">
        <v>4</v>
      </c>
      <c r="BS47" s="5" t="s">
        <v>4</v>
      </c>
      <c r="BT47" s="5" t="s">
        <v>4</v>
      </c>
      <c r="BU47" s="5" t="s">
        <v>4</v>
      </c>
      <c r="BV47" s="5" t="s">
        <v>4</v>
      </c>
      <c r="BW47" s="5" t="s">
        <v>4</v>
      </c>
      <c r="BX47" s="5" t="s">
        <v>4</v>
      </c>
      <c r="BY47" s="5" t="s">
        <v>4</v>
      </c>
      <c r="BZ47" s="5" t="s">
        <v>4</v>
      </c>
      <c r="CA47" s="5" t="s">
        <v>4</v>
      </c>
      <c r="CB47" s="5" t="s">
        <v>4</v>
      </c>
      <c r="CC47" s="5" t="s">
        <v>4</v>
      </c>
      <c r="CD47" s="5" t="s">
        <v>4</v>
      </c>
      <c r="CE47" s="5" t="s">
        <v>4</v>
      </c>
      <c r="CF47" s="5" t="s">
        <v>4</v>
      </c>
      <c r="CG47" s="5" t="s">
        <v>4</v>
      </c>
      <c r="CH47" s="5" t="s">
        <v>4</v>
      </c>
      <c r="CI47" s="5" t="s">
        <v>4</v>
      </c>
      <c r="CJ47" s="5" t="s">
        <v>4</v>
      </c>
      <c r="CK47" s="5" t="s">
        <v>4</v>
      </c>
      <c r="CL47" s="5" t="s">
        <v>4</v>
      </c>
      <c r="CM47" s="5" t="s">
        <v>4</v>
      </c>
      <c r="CN47" s="5" t="s">
        <v>4</v>
      </c>
      <c r="CO47" s="5" t="s">
        <v>4</v>
      </c>
      <c r="CP47" s="5" t="s">
        <v>4</v>
      </c>
      <c r="CQ47" s="5" t="s">
        <v>4</v>
      </c>
      <c r="CR47" s="5" t="s">
        <v>4</v>
      </c>
      <c r="CS47" s="5" t="s">
        <v>4</v>
      </c>
      <c r="CT47" s="5" t="s">
        <v>4</v>
      </c>
      <c r="CU47" s="5" t="s">
        <v>4</v>
      </c>
      <c r="CV47" s="5" t="s">
        <v>4</v>
      </c>
      <c r="CW47" s="5" t="s">
        <v>4</v>
      </c>
      <c r="CX47" s="5" t="s">
        <v>4</v>
      </c>
      <c r="CY47" s="5" t="s">
        <v>4</v>
      </c>
      <c r="CZ47" s="5" t="s">
        <v>4</v>
      </c>
      <c r="DA47" s="5" t="s">
        <v>4</v>
      </c>
      <c r="DB47" s="5" t="s">
        <v>4</v>
      </c>
      <c r="DC47" s="5" t="s">
        <v>4</v>
      </c>
      <c r="DD47" s="5" t="s">
        <v>4</v>
      </c>
      <c r="DE47" s="5" t="s">
        <v>4</v>
      </c>
      <c r="DF47" s="5" t="s">
        <v>4</v>
      </c>
      <c r="DG47" s="5" t="s">
        <v>4</v>
      </c>
    </row>
    <row r="48" spans="1:111" ht="14">
      <c r="A48" s="3" t="str">
        <f t="shared" si="0"/>
        <v/>
      </c>
      <c r="C48" s="3" t="s">
        <v>144</v>
      </c>
      <c r="D48" s="5" t="s">
        <v>6</v>
      </c>
      <c r="E48" s="5" t="s">
        <v>6</v>
      </c>
      <c r="F48" s="5" t="s">
        <v>6</v>
      </c>
      <c r="G48" s="5" t="s">
        <v>6</v>
      </c>
      <c r="H48" s="5" t="s">
        <v>6</v>
      </c>
      <c r="I48" s="5" t="s">
        <v>6</v>
      </c>
      <c r="J48" s="5" t="s">
        <v>6</v>
      </c>
      <c r="K48" s="5" t="s">
        <v>6</v>
      </c>
      <c r="L48" s="5" t="s">
        <v>6</v>
      </c>
      <c r="M48" s="5" t="s">
        <v>6</v>
      </c>
      <c r="N48" s="5" t="s">
        <v>6</v>
      </c>
      <c r="O48" s="5" t="s">
        <v>6</v>
      </c>
      <c r="P48" s="5" t="s">
        <v>6</v>
      </c>
      <c r="Q48" s="5" t="s">
        <v>6</v>
      </c>
      <c r="R48" s="5" t="s">
        <v>6</v>
      </c>
      <c r="S48" s="5" t="s">
        <v>6</v>
      </c>
      <c r="T48" s="5" t="s">
        <v>6</v>
      </c>
      <c r="U48" s="5" t="s">
        <v>6</v>
      </c>
      <c r="V48" s="5" t="s">
        <v>6</v>
      </c>
      <c r="W48" s="5" t="s">
        <v>6</v>
      </c>
      <c r="X48" s="5" t="s">
        <v>6</v>
      </c>
      <c r="Y48" s="5" t="s">
        <v>6</v>
      </c>
      <c r="Z48" s="5" t="s">
        <v>6</v>
      </c>
      <c r="AA48" s="5" t="s">
        <v>6</v>
      </c>
      <c r="AB48" s="5" t="s">
        <v>4</v>
      </c>
      <c r="AC48" s="5" t="s">
        <v>4</v>
      </c>
      <c r="AD48" s="5" t="s">
        <v>6</v>
      </c>
      <c r="AE48" s="5" t="s">
        <v>6</v>
      </c>
      <c r="AF48" s="5" t="s">
        <v>6</v>
      </c>
      <c r="AG48" s="5" t="s">
        <v>6</v>
      </c>
      <c r="AH48" s="5" t="s">
        <v>6</v>
      </c>
      <c r="AI48" s="5" t="s">
        <v>6</v>
      </c>
      <c r="AJ48" s="5" t="s">
        <v>6</v>
      </c>
      <c r="AK48" s="5" t="s">
        <v>6</v>
      </c>
      <c r="AL48" s="5" t="s">
        <v>6</v>
      </c>
      <c r="AM48" s="5" t="s">
        <v>6</v>
      </c>
      <c r="AN48" s="5" t="s">
        <v>6</v>
      </c>
      <c r="AO48" s="5" t="s">
        <v>6</v>
      </c>
      <c r="AP48" s="5" t="s">
        <v>6</v>
      </c>
      <c r="AQ48" s="5" t="s">
        <v>6</v>
      </c>
      <c r="AR48" s="5" t="s">
        <v>6</v>
      </c>
      <c r="AS48" s="5" t="s">
        <v>6</v>
      </c>
      <c r="AT48" s="5" t="s">
        <v>6</v>
      </c>
      <c r="AU48" s="5"/>
      <c r="AV48" s="5"/>
      <c r="AW48" s="5" t="s">
        <v>6</v>
      </c>
      <c r="AX48" s="5" t="s">
        <v>6</v>
      </c>
      <c r="AY48" s="5" t="s">
        <v>6</v>
      </c>
      <c r="AZ48" s="5" t="s">
        <v>6</v>
      </c>
      <c r="BA48" s="5" t="s">
        <v>6</v>
      </c>
      <c r="BB48" s="5" t="s">
        <v>6</v>
      </c>
      <c r="BC48" s="5" t="s">
        <v>6</v>
      </c>
      <c r="BD48" s="5" t="s">
        <v>6</v>
      </c>
      <c r="BE48" s="5" t="s">
        <v>6</v>
      </c>
      <c r="BF48" s="5" t="s">
        <v>6</v>
      </c>
      <c r="BG48" s="5" t="s">
        <v>6</v>
      </c>
      <c r="BH48" s="5" t="s">
        <v>6</v>
      </c>
      <c r="BI48" s="5" t="s">
        <v>6</v>
      </c>
      <c r="BJ48" s="5" t="s">
        <v>6</v>
      </c>
      <c r="BK48" s="5" t="s">
        <v>6</v>
      </c>
      <c r="BL48" s="5" t="s">
        <v>6</v>
      </c>
      <c r="BM48" s="5" t="s">
        <v>6</v>
      </c>
      <c r="BN48" s="5" t="s">
        <v>6</v>
      </c>
      <c r="BO48" s="5" t="s">
        <v>4</v>
      </c>
      <c r="BP48" s="5" t="s">
        <v>4</v>
      </c>
      <c r="BQ48" s="5" t="s">
        <v>6</v>
      </c>
      <c r="BR48" s="5" t="s">
        <v>4</v>
      </c>
      <c r="BS48" s="5" t="s">
        <v>4</v>
      </c>
      <c r="BT48" s="5" t="s">
        <v>4</v>
      </c>
      <c r="BU48" s="5" t="s">
        <v>4</v>
      </c>
      <c r="BV48" s="5" t="s">
        <v>4</v>
      </c>
      <c r="BW48" s="5" t="s">
        <v>4</v>
      </c>
      <c r="BX48" s="5" t="s">
        <v>4</v>
      </c>
      <c r="BY48" s="5" t="s">
        <v>4</v>
      </c>
      <c r="BZ48" s="5" t="s">
        <v>4</v>
      </c>
      <c r="CA48" s="5" t="s">
        <v>4</v>
      </c>
      <c r="CB48" s="5" t="s">
        <v>4</v>
      </c>
      <c r="CC48" s="5" t="s">
        <v>4</v>
      </c>
      <c r="CD48" s="5" t="s">
        <v>4</v>
      </c>
      <c r="CE48" s="5" t="s">
        <v>4</v>
      </c>
      <c r="CF48" s="5" t="s">
        <v>4</v>
      </c>
      <c r="CG48" s="5" t="s">
        <v>4</v>
      </c>
      <c r="CH48" s="5" t="s">
        <v>4</v>
      </c>
      <c r="CI48" s="5" t="s">
        <v>4</v>
      </c>
      <c r="CJ48" s="5" t="s">
        <v>4</v>
      </c>
      <c r="CK48" s="5" t="s">
        <v>4</v>
      </c>
      <c r="CL48" s="5" t="s">
        <v>4</v>
      </c>
      <c r="CM48" s="5" t="s">
        <v>4</v>
      </c>
      <c r="CN48" s="5" t="s">
        <v>4</v>
      </c>
      <c r="CO48" s="5" t="s">
        <v>4</v>
      </c>
      <c r="CP48" s="5" t="s">
        <v>4</v>
      </c>
      <c r="CQ48" s="5" t="s">
        <v>4</v>
      </c>
      <c r="CR48" s="5" t="s">
        <v>4</v>
      </c>
      <c r="CS48" s="5" t="s">
        <v>4</v>
      </c>
      <c r="CT48" s="5" t="s">
        <v>4</v>
      </c>
      <c r="CU48" s="5" t="s">
        <v>4</v>
      </c>
      <c r="CV48" s="5" t="s">
        <v>4</v>
      </c>
      <c r="CW48" s="5" t="s">
        <v>4</v>
      </c>
      <c r="CX48" s="5" t="s">
        <v>4</v>
      </c>
      <c r="CY48" s="5" t="s">
        <v>4</v>
      </c>
      <c r="CZ48" s="5" t="s">
        <v>4</v>
      </c>
      <c r="DA48" s="5" t="s">
        <v>4</v>
      </c>
      <c r="DB48" s="5" t="s">
        <v>4</v>
      </c>
      <c r="DC48" s="5" t="s">
        <v>4</v>
      </c>
      <c r="DD48" s="5" t="s">
        <v>4</v>
      </c>
      <c r="DE48" s="5" t="s">
        <v>4</v>
      </c>
      <c r="DF48" s="5" t="s">
        <v>4</v>
      </c>
      <c r="DG48" s="5" t="s">
        <v>4</v>
      </c>
    </row>
    <row r="49" spans="1:111" ht="14">
      <c r="A49" s="3" t="str">
        <f t="shared" si="0"/>
        <v/>
      </c>
      <c r="C49" s="3" t="s">
        <v>145</v>
      </c>
      <c r="D49" s="5" t="s">
        <v>4</v>
      </c>
      <c r="E49" s="5" t="s">
        <v>4</v>
      </c>
      <c r="F49" s="5" t="s">
        <v>6</v>
      </c>
      <c r="G49" s="5" t="s">
        <v>6</v>
      </c>
      <c r="H49" s="5" t="s">
        <v>4</v>
      </c>
      <c r="I49" s="5" t="s">
        <v>4</v>
      </c>
      <c r="J49" s="5" t="s">
        <v>4</v>
      </c>
      <c r="K49" s="5" t="s">
        <v>4</v>
      </c>
      <c r="L49" s="5" t="s">
        <v>4</v>
      </c>
      <c r="M49" s="5" t="s">
        <v>6</v>
      </c>
      <c r="N49" s="5" t="s">
        <v>4</v>
      </c>
      <c r="O49" s="5" t="s">
        <v>4</v>
      </c>
      <c r="P49" s="5" t="s">
        <v>4</v>
      </c>
      <c r="Q49" s="5" t="s">
        <v>4</v>
      </c>
      <c r="R49" s="5" t="s">
        <v>6</v>
      </c>
      <c r="S49" s="5" t="s">
        <v>6</v>
      </c>
      <c r="T49" s="5" t="s">
        <v>4</v>
      </c>
      <c r="U49" s="5" t="s">
        <v>4</v>
      </c>
      <c r="V49" s="5" t="s">
        <v>6</v>
      </c>
      <c r="W49" s="5" t="s">
        <v>6</v>
      </c>
      <c r="X49" s="5" t="s">
        <v>6</v>
      </c>
      <c r="Y49" s="5" t="s">
        <v>6</v>
      </c>
      <c r="Z49" s="5" t="s">
        <v>4</v>
      </c>
      <c r="AA49" s="5" t="s">
        <v>4</v>
      </c>
      <c r="AB49" s="5" t="s">
        <v>4</v>
      </c>
      <c r="AC49" s="5" t="s">
        <v>4</v>
      </c>
      <c r="AD49" s="5" t="s">
        <v>6</v>
      </c>
      <c r="AE49" s="5" t="s">
        <v>4</v>
      </c>
      <c r="AF49" s="5" t="s">
        <v>4</v>
      </c>
      <c r="AG49" s="5" t="s">
        <v>4</v>
      </c>
      <c r="AH49" s="5" t="s">
        <v>4</v>
      </c>
      <c r="AI49" s="5" t="s">
        <v>6</v>
      </c>
      <c r="AJ49" s="5" t="s">
        <v>6</v>
      </c>
      <c r="AK49" s="5" t="s">
        <v>6</v>
      </c>
      <c r="AL49" s="5" t="s">
        <v>6</v>
      </c>
      <c r="AM49" s="5" t="s">
        <v>4</v>
      </c>
      <c r="AN49" s="5" t="s">
        <v>4</v>
      </c>
      <c r="AO49" s="5" t="s">
        <v>4</v>
      </c>
      <c r="AP49" s="5" t="s">
        <v>4</v>
      </c>
      <c r="AQ49" s="5" t="s">
        <v>4</v>
      </c>
      <c r="AR49" s="5" t="s">
        <v>4</v>
      </c>
      <c r="AS49" s="5" t="s">
        <v>4</v>
      </c>
      <c r="AT49" s="5" t="s">
        <v>4</v>
      </c>
      <c r="AU49" s="5"/>
      <c r="AV49" s="5"/>
      <c r="AW49" s="5" t="s">
        <v>4</v>
      </c>
      <c r="AX49" s="5" t="s">
        <v>4</v>
      </c>
      <c r="AY49" s="5" t="s">
        <v>4</v>
      </c>
      <c r="AZ49" s="5" t="s">
        <v>4</v>
      </c>
      <c r="BA49" s="5" t="s">
        <v>6</v>
      </c>
      <c r="BB49" s="5" t="s">
        <v>6</v>
      </c>
      <c r="BC49" s="5" t="s">
        <v>4</v>
      </c>
      <c r="BD49" s="5" t="s">
        <v>4</v>
      </c>
      <c r="BE49" s="5" t="s">
        <v>4</v>
      </c>
      <c r="BF49" s="5" t="s">
        <v>4</v>
      </c>
      <c r="BG49" s="5" t="s">
        <v>6</v>
      </c>
      <c r="BH49" s="5" t="s">
        <v>6</v>
      </c>
      <c r="BI49" s="5" t="s">
        <v>6</v>
      </c>
      <c r="BJ49" s="5" t="s">
        <v>6</v>
      </c>
      <c r="BK49" s="5" t="s">
        <v>6</v>
      </c>
      <c r="BL49" s="5" t="s">
        <v>6</v>
      </c>
      <c r="BM49" s="5" t="s">
        <v>6</v>
      </c>
      <c r="BN49" s="5" t="s">
        <v>6</v>
      </c>
      <c r="BO49" s="5" t="s">
        <v>4</v>
      </c>
      <c r="BP49" s="5" t="s">
        <v>4</v>
      </c>
      <c r="BQ49" s="5" t="s">
        <v>4</v>
      </c>
      <c r="BR49" s="5" t="s">
        <v>4</v>
      </c>
      <c r="BS49" s="5" t="s">
        <v>4</v>
      </c>
      <c r="BT49" s="5" t="s">
        <v>4</v>
      </c>
      <c r="BU49" s="5" t="s">
        <v>4</v>
      </c>
      <c r="BV49" s="5" t="s">
        <v>4</v>
      </c>
      <c r="BW49" s="5" t="s">
        <v>4</v>
      </c>
      <c r="BX49" s="5" t="s">
        <v>4</v>
      </c>
      <c r="BY49" s="5" t="s">
        <v>4</v>
      </c>
      <c r="BZ49" s="5" t="s">
        <v>4</v>
      </c>
      <c r="CA49" s="5" t="s">
        <v>4</v>
      </c>
      <c r="CB49" s="5" t="s">
        <v>4</v>
      </c>
      <c r="CC49" s="5" t="s">
        <v>4</v>
      </c>
      <c r="CD49" s="5" t="s">
        <v>4</v>
      </c>
      <c r="CE49" s="5" t="s">
        <v>4</v>
      </c>
      <c r="CF49" s="5" t="s">
        <v>4</v>
      </c>
      <c r="CG49" s="5" t="s">
        <v>4</v>
      </c>
      <c r="CH49" s="5" t="s">
        <v>4</v>
      </c>
      <c r="CI49" s="5" t="s">
        <v>4</v>
      </c>
      <c r="CJ49" s="5" t="s">
        <v>4</v>
      </c>
      <c r="CK49" s="5" t="s">
        <v>4</v>
      </c>
      <c r="CL49" s="5" t="s">
        <v>4</v>
      </c>
      <c r="CM49" s="5" t="s">
        <v>4</v>
      </c>
      <c r="CN49" s="5" t="s">
        <v>4</v>
      </c>
      <c r="CO49" s="5" t="s">
        <v>4</v>
      </c>
      <c r="CP49" s="5" t="s">
        <v>4</v>
      </c>
      <c r="CQ49" s="5" t="s">
        <v>4</v>
      </c>
      <c r="CR49" s="5" t="s">
        <v>4</v>
      </c>
      <c r="CS49" s="5" t="s">
        <v>4</v>
      </c>
      <c r="CT49" s="5" t="s">
        <v>4</v>
      </c>
      <c r="CU49" s="5" t="s">
        <v>4</v>
      </c>
      <c r="CV49" s="5" t="s">
        <v>6</v>
      </c>
      <c r="CW49" s="5" t="s">
        <v>6</v>
      </c>
      <c r="CX49" s="5" t="s">
        <v>4</v>
      </c>
      <c r="CY49" s="5" t="s">
        <v>4</v>
      </c>
      <c r="CZ49" s="5" t="s">
        <v>4</v>
      </c>
      <c r="DA49" s="5" t="s">
        <v>4</v>
      </c>
      <c r="DB49" s="5" t="s">
        <v>6</v>
      </c>
      <c r="DC49" s="5" t="s">
        <v>6</v>
      </c>
      <c r="DD49" s="5" t="s">
        <v>4</v>
      </c>
      <c r="DE49" s="5" t="s">
        <v>4</v>
      </c>
      <c r="DF49" s="5" t="s">
        <v>4</v>
      </c>
      <c r="DG49" s="5" t="s">
        <v>4</v>
      </c>
    </row>
    <row r="50" spans="1:111" ht="14">
      <c r="A50" s="3" t="str">
        <f t="shared" si="0"/>
        <v/>
      </c>
      <c r="C50" s="3" t="s">
        <v>146</v>
      </c>
      <c r="D50" s="5" t="s">
        <v>4</v>
      </c>
      <c r="E50" s="5" t="s">
        <v>4</v>
      </c>
      <c r="F50" s="5" t="s">
        <v>6</v>
      </c>
      <c r="G50" s="5" t="s">
        <v>6</v>
      </c>
      <c r="H50" s="5" t="s">
        <v>4</v>
      </c>
      <c r="I50" s="5" t="s">
        <v>4</v>
      </c>
      <c r="J50" s="5" t="s">
        <v>4</v>
      </c>
      <c r="K50" s="5" t="s">
        <v>4</v>
      </c>
      <c r="L50" s="5" t="s">
        <v>4</v>
      </c>
      <c r="M50" s="5" t="s">
        <v>6</v>
      </c>
      <c r="N50" s="5" t="s">
        <v>4</v>
      </c>
      <c r="O50" s="5" t="s">
        <v>4</v>
      </c>
      <c r="P50" s="5" t="s">
        <v>4</v>
      </c>
      <c r="Q50" s="5" t="s">
        <v>4</v>
      </c>
      <c r="R50" s="5" t="s">
        <v>6</v>
      </c>
      <c r="S50" s="5" t="s">
        <v>6</v>
      </c>
      <c r="T50" s="5" t="s">
        <v>6</v>
      </c>
      <c r="U50" s="5" t="s">
        <v>6</v>
      </c>
      <c r="V50" s="5" t="s">
        <v>4</v>
      </c>
      <c r="W50" s="5" t="s">
        <v>4</v>
      </c>
      <c r="X50" s="5" t="s">
        <v>6</v>
      </c>
      <c r="Y50" s="5" t="s">
        <v>6</v>
      </c>
      <c r="Z50" s="5" t="s">
        <v>4</v>
      </c>
      <c r="AA50" s="5" t="s">
        <v>4</v>
      </c>
      <c r="AB50" s="5" t="s">
        <v>4</v>
      </c>
      <c r="AC50" s="5" t="s">
        <v>4</v>
      </c>
      <c r="AD50" s="5" t="s">
        <v>6</v>
      </c>
      <c r="AE50" s="5" t="s">
        <v>4</v>
      </c>
      <c r="AF50" s="5" t="s">
        <v>4</v>
      </c>
      <c r="AG50" s="5" t="s">
        <v>4</v>
      </c>
      <c r="AH50" s="5" t="s">
        <v>4</v>
      </c>
      <c r="AI50" s="5" t="s">
        <v>4</v>
      </c>
      <c r="AJ50" s="5" t="s">
        <v>4</v>
      </c>
      <c r="AK50" s="5" t="s">
        <v>4</v>
      </c>
      <c r="AL50" s="5" t="s">
        <v>4</v>
      </c>
      <c r="AM50" s="5" t="s">
        <v>4</v>
      </c>
      <c r="AN50" s="5" t="s">
        <v>4</v>
      </c>
      <c r="AO50" s="5" t="s">
        <v>4</v>
      </c>
      <c r="AP50" s="5" t="s">
        <v>4</v>
      </c>
      <c r="AQ50" s="5" t="s">
        <v>4</v>
      </c>
      <c r="AR50" s="5" t="s">
        <v>4</v>
      </c>
      <c r="AS50" s="5" t="s">
        <v>4</v>
      </c>
      <c r="AT50" s="5" t="s">
        <v>4</v>
      </c>
      <c r="AU50" s="5"/>
      <c r="AV50" s="5"/>
      <c r="AW50" s="5" t="s">
        <v>4</v>
      </c>
      <c r="AX50" s="5" t="s">
        <v>4</v>
      </c>
      <c r="AY50" s="5" t="s">
        <v>4</v>
      </c>
      <c r="AZ50" s="5" t="s">
        <v>4</v>
      </c>
      <c r="BA50" s="5" t="s">
        <v>4</v>
      </c>
      <c r="BB50" s="5" t="s">
        <v>4</v>
      </c>
      <c r="BC50" s="5" t="s">
        <v>4</v>
      </c>
      <c r="BD50" s="5" t="s">
        <v>4</v>
      </c>
      <c r="BE50" s="5" t="s">
        <v>4</v>
      </c>
      <c r="BF50" s="5" t="s">
        <v>4</v>
      </c>
      <c r="BG50" s="5" t="s">
        <v>4</v>
      </c>
      <c r="BH50" s="5" t="s">
        <v>4</v>
      </c>
      <c r="BI50" s="5" t="s">
        <v>4</v>
      </c>
      <c r="BJ50" s="5" t="s">
        <v>4</v>
      </c>
      <c r="BK50" s="5" t="s">
        <v>6</v>
      </c>
      <c r="BL50" s="5" t="s">
        <v>6</v>
      </c>
      <c r="BM50" s="5" t="s">
        <v>6</v>
      </c>
      <c r="BN50" s="5" t="s">
        <v>6</v>
      </c>
      <c r="BO50" s="5" t="s">
        <v>4</v>
      </c>
      <c r="BP50" s="5" t="s">
        <v>4</v>
      </c>
      <c r="BQ50" s="5" t="s">
        <v>6</v>
      </c>
      <c r="BR50" s="5" t="s">
        <v>4</v>
      </c>
      <c r="BS50" s="5" t="s">
        <v>4</v>
      </c>
      <c r="BT50" s="5" t="s">
        <v>4</v>
      </c>
      <c r="BU50" s="5" t="s">
        <v>4</v>
      </c>
      <c r="BV50" s="5" t="s">
        <v>4</v>
      </c>
      <c r="BW50" s="5" t="s">
        <v>4</v>
      </c>
      <c r="BX50" s="5" t="s">
        <v>4</v>
      </c>
      <c r="BY50" s="5" t="s">
        <v>4</v>
      </c>
      <c r="BZ50" s="5" t="s">
        <v>4</v>
      </c>
      <c r="CA50" s="5" t="s">
        <v>4</v>
      </c>
      <c r="CB50" s="5" t="s">
        <v>4</v>
      </c>
      <c r="CC50" s="5" t="s">
        <v>4</v>
      </c>
      <c r="CD50" s="5" t="s">
        <v>4</v>
      </c>
      <c r="CE50" s="5" t="s">
        <v>4</v>
      </c>
      <c r="CF50" s="5" t="s">
        <v>4</v>
      </c>
      <c r="CG50" s="5" t="s">
        <v>4</v>
      </c>
      <c r="CH50" s="5" t="s">
        <v>4</v>
      </c>
      <c r="CI50" s="5" t="s">
        <v>4</v>
      </c>
      <c r="CJ50" s="5" t="s">
        <v>4</v>
      </c>
      <c r="CK50" s="5" t="s">
        <v>4</v>
      </c>
      <c r="CL50" s="5" t="s">
        <v>4</v>
      </c>
      <c r="CM50" s="5" t="s">
        <v>4</v>
      </c>
      <c r="CN50" s="5" t="s">
        <v>4</v>
      </c>
      <c r="CO50" s="5" t="s">
        <v>4</v>
      </c>
      <c r="CP50" s="5" t="s">
        <v>4</v>
      </c>
      <c r="CQ50" s="5" t="s">
        <v>4</v>
      </c>
      <c r="CR50" s="5" t="s">
        <v>4</v>
      </c>
      <c r="CS50" s="5" t="s">
        <v>4</v>
      </c>
      <c r="CT50" s="5" t="s">
        <v>4</v>
      </c>
      <c r="CU50" s="5" t="s">
        <v>4</v>
      </c>
      <c r="CV50" s="5" t="s">
        <v>4</v>
      </c>
      <c r="CW50" s="5" t="s">
        <v>4</v>
      </c>
      <c r="CX50" s="5" t="s">
        <v>4</v>
      </c>
      <c r="CY50" s="5" t="s">
        <v>4</v>
      </c>
      <c r="CZ50" s="5" t="s">
        <v>4</v>
      </c>
      <c r="DA50" s="5" t="s">
        <v>4</v>
      </c>
      <c r="DB50" s="5" t="s">
        <v>4</v>
      </c>
      <c r="DC50" s="5" t="s">
        <v>4</v>
      </c>
      <c r="DD50" s="5" t="s">
        <v>4</v>
      </c>
      <c r="DE50" s="5" t="s">
        <v>4</v>
      </c>
      <c r="DF50" s="5" t="s">
        <v>4</v>
      </c>
      <c r="DG50" s="5" t="s">
        <v>4</v>
      </c>
    </row>
    <row r="51" spans="1:111" ht="14">
      <c r="A51" s="3" t="str">
        <f t="shared" si="0"/>
        <v/>
      </c>
      <c r="C51" s="3" t="s">
        <v>147</v>
      </c>
      <c r="D51" s="5" t="s">
        <v>4</v>
      </c>
      <c r="E51" s="5" t="s">
        <v>4</v>
      </c>
      <c r="F51" s="5" t="s">
        <v>4</v>
      </c>
      <c r="G51" s="5" t="s">
        <v>6</v>
      </c>
      <c r="H51" s="5" t="s">
        <v>4</v>
      </c>
      <c r="I51" s="5" t="s">
        <v>4</v>
      </c>
      <c r="J51" s="5" t="s">
        <v>6</v>
      </c>
      <c r="K51" s="5" t="s">
        <v>6</v>
      </c>
      <c r="L51" s="5" t="s">
        <v>4</v>
      </c>
      <c r="M51" s="5" t="s">
        <v>6</v>
      </c>
      <c r="N51" s="5" t="s">
        <v>6</v>
      </c>
      <c r="O51" s="5" t="s">
        <v>6</v>
      </c>
      <c r="P51" s="5" t="s">
        <v>6</v>
      </c>
      <c r="Q51" s="5" t="s">
        <v>6</v>
      </c>
      <c r="R51" s="5" t="s">
        <v>6</v>
      </c>
      <c r="S51" s="5" t="s">
        <v>6</v>
      </c>
      <c r="T51" s="5" t="s">
        <v>6</v>
      </c>
      <c r="U51" s="5" t="s">
        <v>6</v>
      </c>
      <c r="V51" s="5" t="s">
        <v>6</v>
      </c>
      <c r="W51" s="5" t="s">
        <v>6</v>
      </c>
      <c r="X51" s="5" t="s">
        <v>6</v>
      </c>
      <c r="Y51" s="5" t="s">
        <v>6</v>
      </c>
      <c r="Z51" s="5" t="s">
        <v>4</v>
      </c>
      <c r="AA51" s="5" t="s">
        <v>4</v>
      </c>
      <c r="AB51" s="5" t="s">
        <v>4</v>
      </c>
      <c r="AC51" s="5" t="s">
        <v>4</v>
      </c>
      <c r="AD51" s="5" t="s">
        <v>6</v>
      </c>
      <c r="AE51" s="5" t="s">
        <v>4</v>
      </c>
      <c r="AF51" s="5" t="s">
        <v>4</v>
      </c>
      <c r="AG51" s="5" t="s">
        <v>4</v>
      </c>
      <c r="AH51" s="5" t="s">
        <v>4</v>
      </c>
      <c r="AI51" s="5" t="s">
        <v>6</v>
      </c>
      <c r="AJ51" s="5" t="s">
        <v>6</v>
      </c>
      <c r="AK51" s="5" t="s">
        <v>6</v>
      </c>
      <c r="AL51" s="5" t="s">
        <v>6</v>
      </c>
      <c r="AM51" s="5" t="s">
        <v>6</v>
      </c>
      <c r="AN51" s="5" t="s">
        <v>6</v>
      </c>
      <c r="AO51" s="5" t="s">
        <v>6</v>
      </c>
      <c r="AP51" s="5" t="s">
        <v>6</v>
      </c>
      <c r="AQ51" s="5" t="s">
        <v>6</v>
      </c>
      <c r="AR51" s="5" t="s">
        <v>6</v>
      </c>
      <c r="AS51" s="5" t="s">
        <v>6</v>
      </c>
      <c r="AT51" s="5" t="s">
        <v>6</v>
      </c>
      <c r="AU51" s="5"/>
      <c r="AV51" s="5"/>
      <c r="AW51" s="5" t="s">
        <v>6</v>
      </c>
      <c r="AX51" s="5" t="s">
        <v>6</v>
      </c>
      <c r="AY51" s="5" t="s">
        <v>6</v>
      </c>
      <c r="AZ51" s="5" t="s">
        <v>6</v>
      </c>
      <c r="BA51" s="5" t="s">
        <v>6</v>
      </c>
      <c r="BB51" s="5" t="s">
        <v>6</v>
      </c>
      <c r="BC51" s="5" t="s">
        <v>6</v>
      </c>
      <c r="BD51" s="5" t="s">
        <v>6</v>
      </c>
      <c r="BE51" s="5" t="s">
        <v>6</v>
      </c>
      <c r="BF51" s="5" t="s">
        <v>6</v>
      </c>
      <c r="BG51" s="5" t="s">
        <v>6</v>
      </c>
      <c r="BH51" s="5" t="s">
        <v>6</v>
      </c>
      <c r="BI51" s="5" t="s">
        <v>6</v>
      </c>
      <c r="BJ51" s="5" t="s">
        <v>6</v>
      </c>
      <c r="BK51" s="5" t="s">
        <v>6</v>
      </c>
      <c r="BL51" s="5" t="s">
        <v>6</v>
      </c>
      <c r="BM51" s="5" t="s">
        <v>4</v>
      </c>
      <c r="BN51" s="5" t="s">
        <v>4</v>
      </c>
      <c r="BO51" s="5" t="s">
        <v>4</v>
      </c>
      <c r="BP51" s="5" t="s">
        <v>6</v>
      </c>
      <c r="BQ51" s="5" t="s">
        <v>6</v>
      </c>
      <c r="BR51" s="5" t="s">
        <v>4</v>
      </c>
      <c r="BS51" s="5" t="s">
        <v>4</v>
      </c>
      <c r="BT51" s="5" t="s">
        <v>4</v>
      </c>
      <c r="BU51" s="5" t="s">
        <v>4</v>
      </c>
      <c r="BV51" s="5" t="s">
        <v>6</v>
      </c>
      <c r="BW51" s="5" t="s">
        <v>6</v>
      </c>
      <c r="BX51" s="5" t="s">
        <v>6</v>
      </c>
      <c r="BY51" s="5" t="s">
        <v>6</v>
      </c>
      <c r="BZ51" s="5" t="s">
        <v>6</v>
      </c>
      <c r="CA51" s="5" t="s">
        <v>6</v>
      </c>
      <c r="CB51" s="5" t="s">
        <v>6</v>
      </c>
      <c r="CC51" s="5" t="s">
        <v>6</v>
      </c>
      <c r="CD51" s="5" t="s">
        <v>6</v>
      </c>
      <c r="CE51" s="5" t="s">
        <v>6</v>
      </c>
      <c r="CF51" s="5" t="s">
        <v>6</v>
      </c>
      <c r="CG51" s="5" t="s">
        <v>6</v>
      </c>
      <c r="CH51" s="5" t="s">
        <v>4</v>
      </c>
      <c r="CI51" s="5" t="s">
        <v>4</v>
      </c>
      <c r="CJ51" s="5" t="s">
        <v>4</v>
      </c>
      <c r="CK51" s="5" t="s">
        <v>4</v>
      </c>
      <c r="CL51" s="5" t="s">
        <v>4</v>
      </c>
      <c r="CM51" s="5" t="s">
        <v>4</v>
      </c>
      <c r="CN51" s="5" t="s">
        <v>4</v>
      </c>
      <c r="CO51" s="5" t="s">
        <v>4</v>
      </c>
      <c r="CP51" s="5" t="s">
        <v>4</v>
      </c>
      <c r="CQ51" s="5" t="s">
        <v>4</v>
      </c>
      <c r="CR51" s="5" t="s">
        <v>4</v>
      </c>
      <c r="CS51" s="5" t="s">
        <v>4</v>
      </c>
      <c r="CT51" s="5" t="s">
        <v>4</v>
      </c>
      <c r="CU51" s="5" t="s">
        <v>4</v>
      </c>
      <c r="CV51" s="5" t="s">
        <v>6</v>
      </c>
      <c r="CW51" s="5" t="s">
        <v>6</v>
      </c>
      <c r="CX51" s="5" t="s">
        <v>6</v>
      </c>
      <c r="CY51" s="5" t="s">
        <v>6</v>
      </c>
      <c r="CZ51" s="5" t="s">
        <v>6</v>
      </c>
      <c r="DA51" s="5" t="s">
        <v>6</v>
      </c>
      <c r="DB51" s="5" t="s">
        <v>6</v>
      </c>
      <c r="DC51" s="5" t="s">
        <v>6</v>
      </c>
      <c r="DD51" s="5" t="s">
        <v>6</v>
      </c>
      <c r="DE51" s="5" t="s">
        <v>6</v>
      </c>
      <c r="DF51" s="5" t="s">
        <v>6</v>
      </c>
      <c r="DG51" s="5" t="s">
        <v>6</v>
      </c>
    </row>
    <row r="52" spans="1:111" ht="14">
      <c r="A52" s="3" t="str">
        <f t="shared" si="0"/>
        <v/>
      </c>
      <c r="C52" s="3" t="s">
        <v>148</v>
      </c>
      <c r="D52" s="5" t="s">
        <v>6</v>
      </c>
      <c r="E52" s="5" t="s">
        <v>4</v>
      </c>
      <c r="F52" s="5" t="s">
        <v>6</v>
      </c>
      <c r="G52" s="5" t="s">
        <v>6</v>
      </c>
      <c r="H52" s="5" t="s">
        <v>6</v>
      </c>
      <c r="I52" s="5" t="s">
        <v>4</v>
      </c>
      <c r="J52" s="5" t="s">
        <v>6</v>
      </c>
      <c r="K52" s="5" t="s">
        <v>4</v>
      </c>
      <c r="L52" s="5" t="s">
        <v>6</v>
      </c>
      <c r="M52" s="5" t="s">
        <v>6</v>
      </c>
      <c r="N52" s="5" t="s">
        <v>6</v>
      </c>
      <c r="O52" s="5" t="s">
        <v>4</v>
      </c>
      <c r="P52" s="5" t="s">
        <v>6</v>
      </c>
      <c r="Q52" s="5" t="s">
        <v>4</v>
      </c>
      <c r="R52" s="5" t="s">
        <v>6</v>
      </c>
      <c r="S52" s="5" t="s">
        <v>6</v>
      </c>
      <c r="T52" s="5" t="s">
        <v>6</v>
      </c>
      <c r="U52" s="5" t="s">
        <v>6</v>
      </c>
      <c r="V52" s="5" t="s">
        <v>6</v>
      </c>
      <c r="W52" s="5" t="s">
        <v>4</v>
      </c>
      <c r="X52" s="5" t="s">
        <v>6</v>
      </c>
      <c r="Y52" s="5" t="s">
        <v>6</v>
      </c>
      <c r="Z52" s="5" t="s">
        <v>6</v>
      </c>
      <c r="AA52" s="5" t="s">
        <v>6</v>
      </c>
      <c r="AB52" s="5" t="s">
        <v>4</v>
      </c>
      <c r="AC52" s="5" t="s">
        <v>4</v>
      </c>
      <c r="AD52" s="5" t="s">
        <v>6</v>
      </c>
      <c r="AE52" s="5" t="s">
        <v>6</v>
      </c>
      <c r="AF52" s="5" t="s">
        <v>6</v>
      </c>
      <c r="AG52" s="5" t="s">
        <v>4</v>
      </c>
      <c r="AH52" s="5" t="s">
        <v>4</v>
      </c>
      <c r="AI52" s="5" t="s">
        <v>6</v>
      </c>
      <c r="AJ52" s="5" t="s">
        <v>6</v>
      </c>
      <c r="AK52" s="5" t="s">
        <v>4</v>
      </c>
      <c r="AL52" s="5" t="s">
        <v>4</v>
      </c>
      <c r="AM52" s="5" t="s">
        <v>6</v>
      </c>
      <c r="AN52" s="5" t="s">
        <v>6</v>
      </c>
      <c r="AO52" s="5" t="s">
        <v>4</v>
      </c>
      <c r="AP52" s="5" t="s">
        <v>4</v>
      </c>
      <c r="AQ52" s="5" t="s">
        <v>6</v>
      </c>
      <c r="AR52" s="5" t="s">
        <v>6</v>
      </c>
      <c r="AS52" s="5" t="s">
        <v>4</v>
      </c>
      <c r="AT52" s="5" t="s">
        <v>4</v>
      </c>
      <c r="AU52" s="5"/>
      <c r="AV52" s="5"/>
      <c r="AW52" s="5" t="s">
        <v>6</v>
      </c>
      <c r="AX52" s="5" t="s">
        <v>6</v>
      </c>
      <c r="AY52" s="5" t="s">
        <v>4</v>
      </c>
      <c r="AZ52" s="5" t="s">
        <v>4</v>
      </c>
      <c r="BA52" s="5" t="s">
        <v>6</v>
      </c>
      <c r="BB52" s="5" t="s">
        <v>6</v>
      </c>
      <c r="BC52" s="5" t="s">
        <v>6</v>
      </c>
      <c r="BD52" s="5" t="s">
        <v>6</v>
      </c>
      <c r="BE52" s="5" t="s">
        <v>4</v>
      </c>
      <c r="BF52" s="5" t="s">
        <v>4</v>
      </c>
      <c r="BG52" s="5" t="s">
        <v>6</v>
      </c>
      <c r="BH52" s="5" t="s">
        <v>6</v>
      </c>
      <c r="BI52" s="5" t="s">
        <v>6</v>
      </c>
      <c r="BJ52" s="5" t="s">
        <v>6</v>
      </c>
      <c r="BK52" s="5" t="s">
        <v>6</v>
      </c>
      <c r="BL52" s="5" t="s">
        <v>6</v>
      </c>
      <c r="BM52" s="5" t="s">
        <v>6</v>
      </c>
      <c r="BN52" s="5" t="s">
        <v>6</v>
      </c>
      <c r="BO52" s="5" t="s">
        <v>4</v>
      </c>
      <c r="BP52" s="5" t="s">
        <v>6</v>
      </c>
      <c r="BQ52" s="5" t="s">
        <v>6</v>
      </c>
      <c r="BR52" s="5" t="s">
        <v>4</v>
      </c>
      <c r="BS52" s="5" t="s">
        <v>4</v>
      </c>
      <c r="BT52" s="5" t="s">
        <v>4</v>
      </c>
      <c r="BU52" s="5" t="s">
        <v>4</v>
      </c>
      <c r="BV52" s="5" t="s">
        <v>6</v>
      </c>
      <c r="BW52" s="5" t="s">
        <v>6</v>
      </c>
      <c r="BX52" s="5" t="s">
        <v>6</v>
      </c>
      <c r="BY52" s="5" t="s">
        <v>4</v>
      </c>
      <c r="BZ52" s="5" t="s">
        <v>4</v>
      </c>
      <c r="CA52" s="5" t="s">
        <v>4</v>
      </c>
      <c r="CB52" s="5" t="s">
        <v>4</v>
      </c>
      <c r="CC52" s="5" t="s">
        <v>4</v>
      </c>
      <c r="CD52" s="5" t="s">
        <v>4</v>
      </c>
      <c r="CE52" s="5" t="s">
        <v>4</v>
      </c>
      <c r="CF52" s="5" t="s">
        <v>6</v>
      </c>
      <c r="CG52" s="5" t="s">
        <v>6</v>
      </c>
      <c r="CH52" s="5" t="s">
        <v>4</v>
      </c>
      <c r="CI52" s="5" t="s">
        <v>4</v>
      </c>
      <c r="CJ52" s="5" t="s">
        <v>4</v>
      </c>
      <c r="CK52" s="5" t="s">
        <v>4</v>
      </c>
      <c r="CL52" s="5" t="s">
        <v>4</v>
      </c>
      <c r="CM52" s="5" t="s">
        <v>4</v>
      </c>
      <c r="CN52" s="5" t="s">
        <v>4</v>
      </c>
      <c r="CO52" s="5" t="s">
        <v>4</v>
      </c>
      <c r="CP52" s="5" t="s">
        <v>4</v>
      </c>
      <c r="CQ52" s="5" t="s">
        <v>4</v>
      </c>
      <c r="CR52" s="5" t="s">
        <v>4</v>
      </c>
      <c r="CS52" s="5" t="s">
        <v>4</v>
      </c>
      <c r="CT52" s="5" t="s">
        <v>4</v>
      </c>
      <c r="CU52" s="5" t="s">
        <v>4</v>
      </c>
      <c r="CV52" s="5" t="s">
        <v>6</v>
      </c>
      <c r="CW52" s="5" t="s">
        <v>6</v>
      </c>
      <c r="CX52" s="5" t="s">
        <v>4</v>
      </c>
      <c r="CY52" s="5" t="s">
        <v>4</v>
      </c>
      <c r="CZ52" s="5" t="s">
        <v>6</v>
      </c>
      <c r="DA52" s="5" t="s">
        <v>6</v>
      </c>
      <c r="DB52" s="5" t="s">
        <v>6</v>
      </c>
      <c r="DC52" s="5" t="s">
        <v>6</v>
      </c>
      <c r="DD52" s="5" t="s">
        <v>4</v>
      </c>
      <c r="DE52" s="5" t="s">
        <v>4</v>
      </c>
      <c r="DF52" s="5" t="s">
        <v>4</v>
      </c>
      <c r="DG52" s="5" t="s">
        <v>4</v>
      </c>
    </row>
    <row r="53" spans="1:111" ht="14">
      <c r="A53" s="3" t="str">
        <f t="shared" si="0"/>
        <v/>
      </c>
      <c r="C53" s="3" t="s">
        <v>149</v>
      </c>
      <c r="D53" s="5" t="s">
        <v>6</v>
      </c>
      <c r="E53" s="5" t="s">
        <v>6</v>
      </c>
      <c r="F53" s="5" t="s">
        <v>6</v>
      </c>
      <c r="G53" s="5" t="s">
        <v>6</v>
      </c>
      <c r="H53" s="5" t="s">
        <v>6</v>
      </c>
      <c r="I53" s="5" t="s">
        <v>6</v>
      </c>
      <c r="J53" s="5" t="s">
        <v>6</v>
      </c>
      <c r="K53" s="5" t="s">
        <v>6</v>
      </c>
      <c r="L53" s="5" t="s">
        <v>6</v>
      </c>
      <c r="M53" s="5" t="s">
        <v>6</v>
      </c>
      <c r="N53" s="5" t="s">
        <v>4</v>
      </c>
      <c r="O53" s="5" t="s">
        <v>4</v>
      </c>
      <c r="P53" s="5" t="s">
        <v>4</v>
      </c>
      <c r="Q53" s="5" t="s">
        <v>4</v>
      </c>
      <c r="R53" s="5" t="s">
        <v>6</v>
      </c>
      <c r="S53" s="5" t="s">
        <v>6</v>
      </c>
      <c r="T53" s="5" t="s">
        <v>6</v>
      </c>
      <c r="U53" s="5" t="s">
        <v>6</v>
      </c>
      <c r="V53" s="5" t="s">
        <v>6</v>
      </c>
      <c r="W53" s="5" t="s">
        <v>6</v>
      </c>
      <c r="X53" s="5" t="s">
        <v>6</v>
      </c>
      <c r="Y53" s="5" t="s">
        <v>6</v>
      </c>
      <c r="Z53" s="5" t="s">
        <v>6</v>
      </c>
      <c r="AA53" s="5" t="s">
        <v>6</v>
      </c>
      <c r="AB53" s="5" t="s">
        <v>4</v>
      </c>
      <c r="AC53" s="5" t="s">
        <v>4</v>
      </c>
      <c r="AD53" s="5" t="s">
        <v>6</v>
      </c>
      <c r="AE53" s="5" t="s">
        <v>4</v>
      </c>
      <c r="AF53" s="5" t="s">
        <v>4</v>
      </c>
      <c r="AG53" s="5" t="s">
        <v>4</v>
      </c>
      <c r="AH53" s="5" t="s">
        <v>4</v>
      </c>
      <c r="AI53" s="5" t="s">
        <v>4</v>
      </c>
      <c r="AJ53" s="5" t="s">
        <v>4</v>
      </c>
      <c r="AK53" s="5" t="s">
        <v>4</v>
      </c>
      <c r="AL53" s="5" t="s">
        <v>4</v>
      </c>
      <c r="AM53" s="5" t="s">
        <v>4</v>
      </c>
      <c r="AN53" s="5" t="s">
        <v>4</v>
      </c>
      <c r="AO53" s="5" t="s">
        <v>4</v>
      </c>
      <c r="AP53" s="5" t="s">
        <v>4</v>
      </c>
      <c r="AQ53" s="5" t="s">
        <v>4</v>
      </c>
      <c r="AR53" s="5" t="s">
        <v>4</v>
      </c>
      <c r="AS53" s="5" t="s">
        <v>4</v>
      </c>
      <c r="AT53" s="5" t="s">
        <v>4</v>
      </c>
      <c r="AU53" s="5"/>
      <c r="AV53" s="5"/>
      <c r="AW53" s="5" t="s">
        <v>4</v>
      </c>
      <c r="AX53" s="5" t="s">
        <v>4</v>
      </c>
      <c r="AY53" s="5" t="s">
        <v>4</v>
      </c>
      <c r="AZ53" s="5" t="s">
        <v>4</v>
      </c>
      <c r="BA53" s="5" t="s">
        <v>4</v>
      </c>
      <c r="BB53" s="5" t="s">
        <v>4</v>
      </c>
      <c r="BC53" s="5" t="s">
        <v>4</v>
      </c>
      <c r="BD53" s="5" t="s">
        <v>4</v>
      </c>
      <c r="BE53" s="5" t="s">
        <v>4</v>
      </c>
      <c r="BF53" s="5" t="s">
        <v>4</v>
      </c>
      <c r="BG53" s="5" t="s">
        <v>4</v>
      </c>
      <c r="BH53" s="5" t="s">
        <v>4</v>
      </c>
      <c r="BI53" s="5" t="s">
        <v>4</v>
      </c>
      <c r="BJ53" s="5" t="s">
        <v>4</v>
      </c>
      <c r="BK53" s="5" t="s">
        <v>6</v>
      </c>
      <c r="BL53" s="5" t="s">
        <v>6</v>
      </c>
      <c r="BM53" s="5" t="s">
        <v>6</v>
      </c>
      <c r="BN53" s="5" t="s">
        <v>6</v>
      </c>
      <c r="BO53" s="5" t="s">
        <v>4</v>
      </c>
      <c r="BP53" s="5" t="s">
        <v>6</v>
      </c>
      <c r="BQ53" s="5" t="s">
        <v>6</v>
      </c>
      <c r="BR53" s="5" t="s">
        <v>4</v>
      </c>
      <c r="BS53" s="5" t="s">
        <v>4</v>
      </c>
      <c r="BT53" s="5" t="s">
        <v>4</v>
      </c>
      <c r="BU53" s="5" t="s">
        <v>4</v>
      </c>
      <c r="BV53" s="5" t="s">
        <v>6</v>
      </c>
      <c r="BW53" s="5" t="s">
        <v>6</v>
      </c>
      <c r="BX53" s="5" t="s">
        <v>6</v>
      </c>
      <c r="BY53" s="5" t="s">
        <v>4</v>
      </c>
      <c r="BZ53" s="5" t="s">
        <v>4</v>
      </c>
      <c r="CA53" s="5" t="s">
        <v>4</v>
      </c>
      <c r="CB53" s="5" t="s">
        <v>6</v>
      </c>
      <c r="CC53" s="5" t="s">
        <v>6</v>
      </c>
      <c r="CD53" s="5" t="s">
        <v>4</v>
      </c>
      <c r="CE53" s="5" t="s">
        <v>4</v>
      </c>
      <c r="CF53" s="5" t="s">
        <v>6</v>
      </c>
      <c r="CG53" s="5" t="s">
        <v>6</v>
      </c>
      <c r="CH53" s="5" t="s">
        <v>4</v>
      </c>
      <c r="CI53" s="5" t="s">
        <v>4</v>
      </c>
      <c r="CJ53" s="5" t="s">
        <v>4</v>
      </c>
      <c r="CK53" s="5" t="s">
        <v>4</v>
      </c>
      <c r="CL53" s="5" t="s">
        <v>4</v>
      </c>
      <c r="CM53" s="5" t="s">
        <v>4</v>
      </c>
      <c r="CN53" s="5" t="s">
        <v>4</v>
      </c>
      <c r="CO53" s="5" t="s">
        <v>4</v>
      </c>
      <c r="CP53" s="5" t="s">
        <v>4</v>
      </c>
      <c r="CQ53" s="5" t="s">
        <v>4</v>
      </c>
      <c r="CR53" s="5" t="s">
        <v>4</v>
      </c>
      <c r="CS53" s="5" t="s">
        <v>4</v>
      </c>
      <c r="CT53" s="5" t="s">
        <v>4</v>
      </c>
      <c r="CU53" s="5" t="s">
        <v>4</v>
      </c>
      <c r="CV53" s="5" t="s">
        <v>6</v>
      </c>
      <c r="CW53" s="5" t="s">
        <v>6</v>
      </c>
      <c r="CX53" s="5" t="s">
        <v>4</v>
      </c>
      <c r="CY53" s="5" t="s">
        <v>4</v>
      </c>
      <c r="CZ53" s="5" t="s">
        <v>6</v>
      </c>
      <c r="DA53" s="5" t="s">
        <v>6</v>
      </c>
      <c r="DB53" s="5" t="s">
        <v>6</v>
      </c>
      <c r="DC53" s="5" t="s">
        <v>6</v>
      </c>
      <c r="DD53" s="5" t="s">
        <v>4</v>
      </c>
      <c r="DE53" s="5" t="s">
        <v>4</v>
      </c>
      <c r="DF53" s="5" t="s">
        <v>4</v>
      </c>
      <c r="DG53" s="5" t="s">
        <v>4</v>
      </c>
    </row>
    <row r="54" spans="1:111" ht="14">
      <c r="A54" s="3" t="str">
        <f t="shared" si="0"/>
        <v/>
      </c>
      <c r="C54" s="3" t="s">
        <v>150</v>
      </c>
      <c r="D54" s="5" t="s">
        <v>6</v>
      </c>
      <c r="E54" s="5" t="s">
        <v>6</v>
      </c>
      <c r="F54" s="5" t="s">
        <v>6</v>
      </c>
      <c r="G54" s="5" t="s">
        <v>6</v>
      </c>
      <c r="H54" s="5" t="s">
        <v>6</v>
      </c>
      <c r="I54" s="5" t="s">
        <v>6</v>
      </c>
      <c r="J54" s="5" t="s">
        <v>6</v>
      </c>
      <c r="K54" s="5" t="s">
        <v>6</v>
      </c>
      <c r="L54" s="5" t="s">
        <v>6</v>
      </c>
      <c r="M54" s="5" t="s">
        <v>6</v>
      </c>
      <c r="N54" s="5" t="s">
        <v>6</v>
      </c>
      <c r="O54" s="5" t="s">
        <v>6</v>
      </c>
      <c r="P54" s="5" t="s">
        <v>6</v>
      </c>
      <c r="Q54" s="5" t="s">
        <v>6</v>
      </c>
      <c r="R54" s="5" t="s">
        <v>6</v>
      </c>
      <c r="S54" s="5" t="s">
        <v>6</v>
      </c>
      <c r="T54" s="5" t="s">
        <v>6</v>
      </c>
      <c r="U54" s="5" t="s">
        <v>6</v>
      </c>
      <c r="V54" s="5" t="s">
        <v>6</v>
      </c>
      <c r="W54" s="5" t="s">
        <v>6</v>
      </c>
      <c r="X54" s="5" t="s">
        <v>6</v>
      </c>
      <c r="Y54" s="5" t="s">
        <v>6</v>
      </c>
      <c r="Z54" s="5" t="s">
        <v>6</v>
      </c>
      <c r="AA54" s="5" t="s">
        <v>6</v>
      </c>
      <c r="AB54" s="5" t="s">
        <v>4</v>
      </c>
      <c r="AC54" s="5" t="s">
        <v>4</v>
      </c>
      <c r="AD54" s="5" t="s">
        <v>6</v>
      </c>
      <c r="AE54" s="5" t="s">
        <v>4</v>
      </c>
      <c r="AF54" s="5" t="s">
        <v>4</v>
      </c>
      <c r="AG54" s="5" t="s">
        <v>4</v>
      </c>
      <c r="AH54" s="5" t="s">
        <v>4</v>
      </c>
      <c r="AI54" s="5" t="s">
        <v>6</v>
      </c>
      <c r="AJ54" s="5" t="s">
        <v>6</v>
      </c>
      <c r="AK54" s="5" t="s">
        <v>6</v>
      </c>
      <c r="AL54" s="5" t="s">
        <v>6</v>
      </c>
      <c r="AM54" s="5" t="s">
        <v>6</v>
      </c>
      <c r="AN54" s="5" t="s">
        <v>6</v>
      </c>
      <c r="AO54" s="5" t="s">
        <v>6</v>
      </c>
      <c r="AP54" s="5" t="s">
        <v>6</v>
      </c>
      <c r="AQ54" s="5" t="s">
        <v>6</v>
      </c>
      <c r="AR54" s="5" t="s">
        <v>6</v>
      </c>
      <c r="AS54" s="5" t="s">
        <v>6</v>
      </c>
      <c r="AT54" s="5" t="s">
        <v>6</v>
      </c>
      <c r="AU54" s="5"/>
      <c r="AV54" s="5"/>
      <c r="AW54" s="5" t="s">
        <v>6</v>
      </c>
      <c r="AX54" s="5" t="s">
        <v>6</v>
      </c>
      <c r="AY54" s="5" t="s">
        <v>6</v>
      </c>
      <c r="AZ54" s="5" t="s">
        <v>6</v>
      </c>
      <c r="BA54" s="5" t="s">
        <v>6</v>
      </c>
      <c r="BB54" s="5" t="s">
        <v>6</v>
      </c>
      <c r="BC54" s="5" t="s">
        <v>6</v>
      </c>
      <c r="BD54" s="5" t="s">
        <v>6</v>
      </c>
      <c r="BE54" s="5" t="s">
        <v>6</v>
      </c>
      <c r="BF54" s="5" t="s">
        <v>6</v>
      </c>
      <c r="BG54" s="5" t="s">
        <v>6</v>
      </c>
      <c r="BH54" s="5" t="s">
        <v>6</v>
      </c>
      <c r="BI54" s="5" t="s">
        <v>6</v>
      </c>
      <c r="BJ54" s="5" t="s">
        <v>6</v>
      </c>
      <c r="BK54" s="5" t="s">
        <v>6</v>
      </c>
      <c r="BL54" s="5" t="s">
        <v>6</v>
      </c>
      <c r="BM54" s="5" t="s">
        <v>6</v>
      </c>
      <c r="BN54" s="5" t="s">
        <v>6</v>
      </c>
      <c r="BO54" s="5" t="s">
        <v>4</v>
      </c>
      <c r="BP54" s="5" t="s">
        <v>6</v>
      </c>
      <c r="BQ54" s="5" t="s">
        <v>6</v>
      </c>
      <c r="BR54" s="5" t="s">
        <v>4</v>
      </c>
      <c r="BS54" s="5" t="s">
        <v>4</v>
      </c>
      <c r="BT54" s="5" t="s">
        <v>4</v>
      </c>
      <c r="BU54" s="5" t="s">
        <v>4</v>
      </c>
      <c r="BV54" s="5" t="s">
        <v>6</v>
      </c>
      <c r="BW54" s="5" t="s">
        <v>6</v>
      </c>
      <c r="BX54" s="5" t="s">
        <v>6</v>
      </c>
      <c r="BY54" s="5" t="s">
        <v>6</v>
      </c>
      <c r="BZ54" s="5" t="s">
        <v>6</v>
      </c>
      <c r="CA54" s="5" t="s">
        <v>6</v>
      </c>
      <c r="CB54" s="5" t="s">
        <v>6</v>
      </c>
      <c r="CC54" s="5" t="s">
        <v>6</v>
      </c>
      <c r="CD54" s="5" t="s">
        <v>6</v>
      </c>
      <c r="CE54" s="5" t="s">
        <v>6</v>
      </c>
      <c r="CF54" s="5" t="s">
        <v>6</v>
      </c>
      <c r="CG54" s="5" t="s">
        <v>6</v>
      </c>
      <c r="CH54" s="5" t="s">
        <v>4</v>
      </c>
      <c r="CI54" s="5" t="s">
        <v>4</v>
      </c>
      <c r="CJ54" s="5" t="s">
        <v>4</v>
      </c>
      <c r="CK54" s="5" t="s">
        <v>4</v>
      </c>
      <c r="CL54" s="5" t="s">
        <v>4</v>
      </c>
      <c r="CM54" s="5" t="s">
        <v>4</v>
      </c>
      <c r="CN54" s="5" t="s">
        <v>4</v>
      </c>
      <c r="CO54" s="5" t="s">
        <v>4</v>
      </c>
      <c r="CP54" s="5" t="s">
        <v>4</v>
      </c>
      <c r="CQ54" s="5" t="s">
        <v>4</v>
      </c>
      <c r="CR54" s="5" t="s">
        <v>4</v>
      </c>
      <c r="CS54" s="5" t="s">
        <v>4</v>
      </c>
      <c r="CT54" s="5" t="s">
        <v>4</v>
      </c>
      <c r="CU54" s="5" t="s">
        <v>4</v>
      </c>
      <c r="CV54" s="5" t="s">
        <v>6</v>
      </c>
      <c r="CW54" s="5" t="s">
        <v>6</v>
      </c>
      <c r="CX54" s="5" t="s">
        <v>4</v>
      </c>
      <c r="CY54" s="5" t="s">
        <v>4</v>
      </c>
      <c r="CZ54" s="5" t="s">
        <v>6</v>
      </c>
      <c r="DA54" s="5" t="s">
        <v>6</v>
      </c>
      <c r="DB54" s="5" t="s">
        <v>6</v>
      </c>
      <c r="DC54" s="5" t="s">
        <v>6</v>
      </c>
      <c r="DD54" s="5" t="s">
        <v>4</v>
      </c>
      <c r="DE54" s="5" t="s">
        <v>4</v>
      </c>
      <c r="DF54" s="5" t="s">
        <v>4</v>
      </c>
      <c r="DG54" s="5" t="s">
        <v>4</v>
      </c>
    </row>
    <row r="55" spans="1:111" ht="14">
      <c r="A55" s="3" t="str">
        <f t="shared" si="0"/>
        <v/>
      </c>
      <c r="C55" s="3" t="s">
        <v>151</v>
      </c>
      <c r="D55" s="5" t="s">
        <v>6</v>
      </c>
      <c r="E55" s="5" t="s">
        <v>6</v>
      </c>
      <c r="F55" s="5" t="s">
        <v>6</v>
      </c>
      <c r="G55" s="5" t="s">
        <v>6</v>
      </c>
      <c r="H55" s="5" t="s">
        <v>6</v>
      </c>
      <c r="I55" s="5" t="s">
        <v>6</v>
      </c>
      <c r="J55" s="5" t="s">
        <v>6</v>
      </c>
      <c r="K55" s="5" t="s">
        <v>6</v>
      </c>
      <c r="L55" s="5" t="s">
        <v>6</v>
      </c>
      <c r="M55" s="5" t="s">
        <v>6</v>
      </c>
      <c r="N55" s="5" t="s">
        <v>4</v>
      </c>
      <c r="O55" s="5" t="s">
        <v>4</v>
      </c>
      <c r="P55" s="5" t="s">
        <v>4</v>
      </c>
      <c r="Q55" s="5" t="s">
        <v>4</v>
      </c>
      <c r="R55" s="5" t="s">
        <v>6</v>
      </c>
      <c r="S55" s="5" t="s">
        <v>6</v>
      </c>
      <c r="T55" s="5" t="s">
        <v>6</v>
      </c>
      <c r="U55" s="5" t="s">
        <v>6</v>
      </c>
      <c r="V55" s="5" t="s">
        <v>6</v>
      </c>
      <c r="W55" s="5" t="s">
        <v>6</v>
      </c>
      <c r="X55" s="5" t="s">
        <v>6</v>
      </c>
      <c r="Y55" s="5" t="s">
        <v>6</v>
      </c>
      <c r="Z55" s="5" t="s">
        <v>6</v>
      </c>
      <c r="AA55" s="5" t="s">
        <v>6</v>
      </c>
      <c r="AB55" s="5" t="s">
        <v>4</v>
      </c>
      <c r="AC55" s="5" t="s">
        <v>4</v>
      </c>
      <c r="AD55" s="5" t="s">
        <v>6</v>
      </c>
      <c r="AE55" s="5" t="s">
        <v>4</v>
      </c>
      <c r="AF55" s="5" t="s">
        <v>4</v>
      </c>
      <c r="AG55" s="5" t="s">
        <v>4</v>
      </c>
      <c r="AH55" s="5" t="s">
        <v>4</v>
      </c>
      <c r="AI55" s="5" t="s">
        <v>4</v>
      </c>
      <c r="AJ55" s="5" t="s">
        <v>4</v>
      </c>
      <c r="AK55" s="5" t="s">
        <v>4</v>
      </c>
      <c r="AL55" s="5" t="s">
        <v>4</v>
      </c>
      <c r="AM55" s="5" t="s">
        <v>6</v>
      </c>
      <c r="AN55" s="5" t="s">
        <v>6</v>
      </c>
      <c r="AO55" s="5" t="s">
        <v>6</v>
      </c>
      <c r="AP55" s="5" t="s">
        <v>6</v>
      </c>
      <c r="AQ55" s="5" t="s">
        <v>4</v>
      </c>
      <c r="AR55" s="5" t="s">
        <v>4</v>
      </c>
      <c r="AS55" s="5" t="s">
        <v>4</v>
      </c>
      <c r="AT55" s="5" t="s">
        <v>4</v>
      </c>
      <c r="AU55" s="5"/>
      <c r="AV55" s="5"/>
      <c r="AW55" s="5" t="s">
        <v>4</v>
      </c>
      <c r="AX55" s="5" t="s">
        <v>4</v>
      </c>
      <c r="AY55" s="5" t="s">
        <v>4</v>
      </c>
      <c r="AZ55" s="5" t="s">
        <v>4</v>
      </c>
      <c r="BA55" s="5" t="s">
        <v>4</v>
      </c>
      <c r="BB55" s="5" t="s">
        <v>4</v>
      </c>
      <c r="BC55" s="5" t="s">
        <v>4</v>
      </c>
      <c r="BD55" s="5" t="s">
        <v>4</v>
      </c>
      <c r="BE55" s="5" t="s">
        <v>4</v>
      </c>
      <c r="BF55" s="5" t="s">
        <v>4</v>
      </c>
      <c r="BG55" s="5" t="s">
        <v>6</v>
      </c>
      <c r="BH55" s="5" t="s">
        <v>6</v>
      </c>
      <c r="BI55" s="5" t="s">
        <v>6</v>
      </c>
      <c r="BJ55" s="5" t="s">
        <v>6</v>
      </c>
      <c r="BK55" s="5" t="s">
        <v>6</v>
      </c>
      <c r="BL55" s="5" t="s">
        <v>6</v>
      </c>
      <c r="BM55" s="5" t="s">
        <v>6</v>
      </c>
      <c r="BN55" s="5" t="s">
        <v>6</v>
      </c>
      <c r="BO55" s="5" t="s">
        <v>4</v>
      </c>
      <c r="BP55" s="5" t="s">
        <v>4</v>
      </c>
      <c r="BQ55" s="5" t="s">
        <v>6</v>
      </c>
      <c r="BR55" s="5" t="s">
        <v>6</v>
      </c>
      <c r="BS55" s="5" t="s">
        <v>6</v>
      </c>
      <c r="BT55" s="5" t="s">
        <v>4</v>
      </c>
      <c r="BU55" s="5" t="s">
        <v>4</v>
      </c>
      <c r="BV55" s="5" t="s">
        <v>4</v>
      </c>
      <c r="BW55" s="5" t="s">
        <v>4</v>
      </c>
      <c r="BX55" s="5" t="s">
        <v>4</v>
      </c>
      <c r="BY55" s="5" t="s">
        <v>4</v>
      </c>
      <c r="BZ55" s="5" t="s">
        <v>4</v>
      </c>
      <c r="CA55" s="5" t="s">
        <v>4</v>
      </c>
      <c r="CB55" s="5" t="s">
        <v>4</v>
      </c>
      <c r="CC55" s="5" t="s">
        <v>4</v>
      </c>
      <c r="CD55" s="5" t="s">
        <v>4</v>
      </c>
      <c r="CE55" s="5" t="s">
        <v>4</v>
      </c>
      <c r="CF55" s="5" t="s">
        <v>4</v>
      </c>
      <c r="CG55" s="5" t="s">
        <v>4</v>
      </c>
      <c r="CH55" s="5" t="s">
        <v>4</v>
      </c>
      <c r="CI55" s="5" t="s">
        <v>4</v>
      </c>
      <c r="CJ55" s="5" t="s">
        <v>4</v>
      </c>
      <c r="CK55" s="5" t="s">
        <v>4</v>
      </c>
      <c r="CL55" s="5" t="s">
        <v>4</v>
      </c>
      <c r="CM55" s="5" t="s">
        <v>4</v>
      </c>
      <c r="CN55" s="5" t="s">
        <v>4</v>
      </c>
      <c r="CO55" s="5" t="s">
        <v>4</v>
      </c>
      <c r="CP55" s="5" t="s">
        <v>4</v>
      </c>
      <c r="CQ55" s="5" t="s">
        <v>4</v>
      </c>
      <c r="CR55" s="5" t="s">
        <v>4</v>
      </c>
      <c r="CS55" s="5" t="s">
        <v>4</v>
      </c>
      <c r="CT55" s="5" t="s">
        <v>4</v>
      </c>
      <c r="CU55" s="5" t="s">
        <v>4</v>
      </c>
      <c r="CV55" s="5" t="s">
        <v>6</v>
      </c>
      <c r="CW55" s="5" t="s">
        <v>6</v>
      </c>
      <c r="CX55" s="5" t="s">
        <v>4</v>
      </c>
      <c r="CY55" s="5" t="s">
        <v>4</v>
      </c>
      <c r="CZ55" s="5" t="s">
        <v>6</v>
      </c>
      <c r="DA55" s="5" t="s">
        <v>6</v>
      </c>
      <c r="DB55" s="5" t="s">
        <v>6</v>
      </c>
      <c r="DC55" s="5" t="s">
        <v>6</v>
      </c>
      <c r="DD55" s="5" t="s">
        <v>4</v>
      </c>
      <c r="DE55" s="5" t="s">
        <v>4</v>
      </c>
      <c r="DF55" s="5" t="s">
        <v>4</v>
      </c>
      <c r="DG55" s="5" t="s">
        <v>4</v>
      </c>
    </row>
    <row r="56" spans="1:111" ht="14">
      <c r="A56" s="3" t="str">
        <f t="shared" si="0"/>
        <v/>
      </c>
      <c r="C56" s="3" t="s">
        <v>152</v>
      </c>
      <c r="D56" s="5" t="s">
        <v>6</v>
      </c>
      <c r="E56" s="5" t="s">
        <v>6</v>
      </c>
      <c r="F56" s="5" t="s">
        <v>6</v>
      </c>
      <c r="G56" s="5" t="s">
        <v>6</v>
      </c>
      <c r="H56" s="5" t="s">
        <v>6</v>
      </c>
      <c r="I56" s="5" t="s">
        <v>6</v>
      </c>
      <c r="J56" s="5" t="s">
        <v>6</v>
      </c>
      <c r="K56" s="5" t="s">
        <v>6</v>
      </c>
      <c r="L56" s="5" t="s">
        <v>6</v>
      </c>
      <c r="M56" s="5" t="s">
        <v>6</v>
      </c>
      <c r="N56" s="5" t="s">
        <v>6</v>
      </c>
      <c r="O56" s="5" t="s">
        <v>6</v>
      </c>
      <c r="P56" s="5" t="s">
        <v>6</v>
      </c>
      <c r="Q56" s="5" t="s">
        <v>6</v>
      </c>
      <c r="R56" s="5" t="s">
        <v>6</v>
      </c>
      <c r="S56" s="5" t="s">
        <v>6</v>
      </c>
      <c r="T56" s="5" t="s">
        <v>6</v>
      </c>
      <c r="U56" s="5" t="s">
        <v>6</v>
      </c>
      <c r="V56" s="5" t="s">
        <v>6</v>
      </c>
      <c r="W56" s="5" t="s">
        <v>6</v>
      </c>
      <c r="X56" s="5" t="s">
        <v>6</v>
      </c>
      <c r="Y56" s="5" t="s">
        <v>6</v>
      </c>
      <c r="Z56" s="5" t="s">
        <v>6</v>
      </c>
      <c r="AA56" s="5" t="s">
        <v>6</v>
      </c>
      <c r="AB56" s="5" t="s">
        <v>6</v>
      </c>
      <c r="AC56" s="5" t="s">
        <v>6</v>
      </c>
      <c r="AD56" s="5" t="s">
        <v>6</v>
      </c>
      <c r="AE56" s="5" t="s">
        <v>6</v>
      </c>
      <c r="AF56" s="5" t="s">
        <v>6</v>
      </c>
      <c r="AG56" s="5" t="s">
        <v>6</v>
      </c>
      <c r="AH56" s="5" t="s">
        <v>6</v>
      </c>
      <c r="AI56" s="5" t="s">
        <v>6</v>
      </c>
      <c r="AJ56" s="5" t="s">
        <v>6</v>
      </c>
      <c r="AK56" s="5" t="s">
        <v>6</v>
      </c>
      <c r="AL56" s="5" t="s">
        <v>6</v>
      </c>
      <c r="AM56" s="5" t="s">
        <v>6</v>
      </c>
      <c r="AN56" s="5" t="s">
        <v>6</v>
      </c>
      <c r="AO56" s="5" t="s">
        <v>6</v>
      </c>
      <c r="AP56" s="5" t="s">
        <v>6</v>
      </c>
      <c r="AQ56" s="5" t="s">
        <v>6</v>
      </c>
      <c r="AR56" s="5" t="s">
        <v>6</v>
      </c>
      <c r="AS56" s="5" t="s">
        <v>6</v>
      </c>
      <c r="AT56" s="5" t="s">
        <v>6</v>
      </c>
      <c r="AU56" s="5"/>
      <c r="AV56" s="5"/>
      <c r="AW56" s="5" t="s">
        <v>6</v>
      </c>
      <c r="AX56" s="5" t="s">
        <v>6</v>
      </c>
      <c r="AY56" s="5" t="s">
        <v>6</v>
      </c>
      <c r="AZ56" s="5" t="s">
        <v>6</v>
      </c>
      <c r="BA56" s="5" t="s">
        <v>6</v>
      </c>
      <c r="BB56" s="5" t="s">
        <v>6</v>
      </c>
      <c r="BC56" s="5" t="s">
        <v>6</v>
      </c>
      <c r="BD56" s="5" t="s">
        <v>6</v>
      </c>
      <c r="BE56" s="5" t="s">
        <v>6</v>
      </c>
      <c r="BF56" s="5" t="s">
        <v>6</v>
      </c>
      <c r="BG56" s="5" t="s">
        <v>6</v>
      </c>
      <c r="BH56" s="5" t="s">
        <v>6</v>
      </c>
      <c r="BI56" s="5" t="s">
        <v>6</v>
      </c>
      <c r="BJ56" s="5" t="s">
        <v>6</v>
      </c>
      <c r="BK56" s="5" t="s">
        <v>6</v>
      </c>
      <c r="BL56" s="5" t="s">
        <v>6</v>
      </c>
      <c r="BM56" s="5" t="s">
        <v>6</v>
      </c>
      <c r="BN56" s="5" t="s">
        <v>6</v>
      </c>
      <c r="BO56" s="5" t="s">
        <v>4</v>
      </c>
      <c r="BP56" s="5" t="s">
        <v>4</v>
      </c>
      <c r="BQ56" s="5" t="s">
        <v>6</v>
      </c>
      <c r="BR56" s="5" t="s">
        <v>4</v>
      </c>
      <c r="BS56" s="5" t="s">
        <v>4</v>
      </c>
      <c r="BT56" s="5" t="s">
        <v>4</v>
      </c>
      <c r="BU56" s="5" t="s">
        <v>4</v>
      </c>
      <c r="BV56" s="5" t="s">
        <v>6</v>
      </c>
      <c r="BW56" s="5" t="s">
        <v>6</v>
      </c>
      <c r="BX56" s="5" t="s">
        <v>6</v>
      </c>
      <c r="BY56" s="5" t="s">
        <v>4</v>
      </c>
      <c r="BZ56" s="5" t="s">
        <v>4</v>
      </c>
      <c r="CA56" s="5" t="s">
        <v>4</v>
      </c>
      <c r="CB56" s="5" t="s">
        <v>4</v>
      </c>
      <c r="CC56" s="5" t="s">
        <v>4</v>
      </c>
      <c r="CD56" s="5" t="s">
        <v>4</v>
      </c>
      <c r="CE56" s="5" t="s">
        <v>4</v>
      </c>
      <c r="CF56" s="5" t="s">
        <v>6</v>
      </c>
      <c r="CG56" s="5" t="s">
        <v>6</v>
      </c>
      <c r="CH56" s="5" t="s">
        <v>4</v>
      </c>
      <c r="CI56" s="5" t="s">
        <v>4</v>
      </c>
      <c r="CJ56" s="5" t="s">
        <v>4</v>
      </c>
      <c r="CK56" s="5" t="s">
        <v>4</v>
      </c>
      <c r="CL56" s="5" t="s">
        <v>4</v>
      </c>
      <c r="CM56" s="5" t="s">
        <v>4</v>
      </c>
      <c r="CN56" s="5" t="s">
        <v>4</v>
      </c>
      <c r="CO56" s="5" t="s">
        <v>4</v>
      </c>
      <c r="CP56" s="5" t="s">
        <v>4</v>
      </c>
      <c r="CQ56" s="5" t="s">
        <v>4</v>
      </c>
      <c r="CR56" s="5" t="s">
        <v>4</v>
      </c>
      <c r="CS56" s="5" t="s">
        <v>4</v>
      </c>
      <c r="CT56" s="5" t="s">
        <v>4</v>
      </c>
      <c r="CU56" s="5" t="s">
        <v>4</v>
      </c>
      <c r="CV56" s="5" t="s">
        <v>4</v>
      </c>
      <c r="CW56" s="5" t="s">
        <v>4</v>
      </c>
      <c r="CX56" s="5" t="s">
        <v>6</v>
      </c>
      <c r="CY56" s="5" t="s">
        <v>6</v>
      </c>
      <c r="CZ56" s="5" t="s">
        <v>4</v>
      </c>
      <c r="DA56" s="5" t="s">
        <v>4</v>
      </c>
      <c r="DB56" s="5" t="s">
        <v>4</v>
      </c>
      <c r="DC56" s="5" t="s">
        <v>4</v>
      </c>
      <c r="DD56" s="5" t="s">
        <v>6</v>
      </c>
      <c r="DE56" s="5" t="s">
        <v>6</v>
      </c>
      <c r="DF56" s="5" t="s">
        <v>6</v>
      </c>
      <c r="DG56" s="5" t="s">
        <v>6</v>
      </c>
    </row>
    <row r="57" spans="1:111" ht="14">
      <c r="A57" s="3" t="str">
        <f t="shared" si="0"/>
        <v/>
      </c>
      <c r="C57" s="3" t="s">
        <v>153</v>
      </c>
      <c r="D57" s="5" t="s">
        <v>6</v>
      </c>
      <c r="E57" s="5" t="s">
        <v>6</v>
      </c>
      <c r="F57" s="5" t="s">
        <v>6</v>
      </c>
      <c r="G57" s="5" t="s">
        <v>6</v>
      </c>
      <c r="H57" s="5" t="s">
        <v>6</v>
      </c>
      <c r="I57" s="5" t="s">
        <v>6</v>
      </c>
      <c r="J57" s="5" t="s">
        <v>6</v>
      </c>
      <c r="K57" s="5" t="s">
        <v>6</v>
      </c>
      <c r="L57" s="5" t="s">
        <v>4</v>
      </c>
      <c r="M57" s="5" t="s">
        <v>6</v>
      </c>
      <c r="N57" s="5" t="s">
        <v>4</v>
      </c>
      <c r="O57" s="5" t="s">
        <v>4</v>
      </c>
      <c r="P57" s="5" t="s">
        <v>4</v>
      </c>
      <c r="Q57" s="5" t="s">
        <v>4</v>
      </c>
      <c r="R57" s="5" t="s">
        <v>6</v>
      </c>
      <c r="S57" s="5" t="s">
        <v>6</v>
      </c>
      <c r="T57" s="5" t="s">
        <v>6</v>
      </c>
      <c r="U57" s="5" t="s">
        <v>6</v>
      </c>
      <c r="V57" s="5" t="s">
        <v>6</v>
      </c>
      <c r="W57" s="5" t="s">
        <v>6</v>
      </c>
      <c r="X57" s="5" t="s">
        <v>4</v>
      </c>
      <c r="Y57" s="5" t="s">
        <v>4</v>
      </c>
      <c r="Z57" s="5" t="s">
        <v>4</v>
      </c>
      <c r="AA57" s="5" t="s">
        <v>4</v>
      </c>
      <c r="AB57" s="5" t="s">
        <v>4</v>
      </c>
      <c r="AC57" s="5" t="s">
        <v>4</v>
      </c>
      <c r="AD57" s="5" t="s">
        <v>6</v>
      </c>
      <c r="AE57" s="5" t="s">
        <v>4</v>
      </c>
      <c r="AF57" s="5" t="s">
        <v>4</v>
      </c>
      <c r="AG57" s="5" t="s">
        <v>4</v>
      </c>
      <c r="AH57" s="5" t="s">
        <v>4</v>
      </c>
      <c r="AI57" s="5" t="s">
        <v>4</v>
      </c>
      <c r="AJ57" s="5" t="s">
        <v>4</v>
      </c>
      <c r="AK57" s="5" t="s">
        <v>4</v>
      </c>
      <c r="AL57" s="5" t="s">
        <v>4</v>
      </c>
      <c r="AM57" s="5" t="s">
        <v>4</v>
      </c>
      <c r="AN57" s="5" t="s">
        <v>4</v>
      </c>
      <c r="AO57" s="5" t="s">
        <v>4</v>
      </c>
      <c r="AP57" s="5" t="s">
        <v>4</v>
      </c>
      <c r="AQ57" s="5" t="s">
        <v>4</v>
      </c>
      <c r="AR57" s="5" t="s">
        <v>4</v>
      </c>
      <c r="AS57" s="5" t="s">
        <v>4</v>
      </c>
      <c r="AT57" s="5" t="s">
        <v>4</v>
      </c>
      <c r="AU57" s="5"/>
      <c r="AV57" s="5"/>
      <c r="AW57" s="5" t="s">
        <v>4</v>
      </c>
      <c r="AX57" s="5" t="s">
        <v>4</v>
      </c>
      <c r="AY57" s="5" t="s">
        <v>4</v>
      </c>
      <c r="AZ57" s="5" t="s">
        <v>4</v>
      </c>
      <c r="BA57" s="5" t="s">
        <v>4</v>
      </c>
      <c r="BB57" s="5" t="s">
        <v>4</v>
      </c>
      <c r="BC57" s="5" t="s">
        <v>4</v>
      </c>
      <c r="BD57" s="5" t="s">
        <v>4</v>
      </c>
      <c r="BE57" s="5" t="s">
        <v>4</v>
      </c>
      <c r="BF57" s="5" t="s">
        <v>4</v>
      </c>
      <c r="BG57" s="5" t="s">
        <v>6</v>
      </c>
      <c r="BH57" s="5" t="s">
        <v>6</v>
      </c>
      <c r="BI57" s="5" t="s">
        <v>6</v>
      </c>
      <c r="BJ57" s="5" t="s">
        <v>6</v>
      </c>
      <c r="BK57" s="5" t="s">
        <v>6</v>
      </c>
      <c r="BL57" s="5" t="s">
        <v>6</v>
      </c>
      <c r="BM57" s="5" t="s">
        <v>6</v>
      </c>
      <c r="BN57" s="5" t="s">
        <v>6</v>
      </c>
      <c r="BO57" s="5" t="s">
        <v>4</v>
      </c>
      <c r="BP57" s="5" t="s">
        <v>4</v>
      </c>
      <c r="BQ57" s="5" t="s">
        <v>6</v>
      </c>
      <c r="BR57" s="5" t="s">
        <v>4</v>
      </c>
      <c r="BS57" s="5" t="s">
        <v>4</v>
      </c>
      <c r="BT57" s="5" t="s">
        <v>4</v>
      </c>
      <c r="BU57" s="5" t="s">
        <v>4</v>
      </c>
      <c r="BV57" s="5" t="s">
        <v>4</v>
      </c>
      <c r="BW57" s="5" t="s">
        <v>4</v>
      </c>
      <c r="BX57" s="5" t="s">
        <v>4</v>
      </c>
      <c r="BY57" s="5" t="s">
        <v>4</v>
      </c>
      <c r="BZ57" s="5" t="s">
        <v>4</v>
      </c>
      <c r="CA57" s="5" t="s">
        <v>4</v>
      </c>
      <c r="CB57" s="5" t="s">
        <v>4</v>
      </c>
      <c r="CC57" s="5" t="s">
        <v>4</v>
      </c>
      <c r="CD57" s="5" t="s">
        <v>4</v>
      </c>
      <c r="CE57" s="5" t="s">
        <v>4</v>
      </c>
      <c r="CF57" s="5" t="s">
        <v>4</v>
      </c>
      <c r="CG57" s="5" t="s">
        <v>4</v>
      </c>
      <c r="CH57" s="5" t="s">
        <v>4</v>
      </c>
      <c r="CI57" s="5" t="s">
        <v>4</v>
      </c>
      <c r="CJ57" s="5" t="s">
        <v>4</v>
      </c>
      <c r="CK57" s="5" t="s">
        <v>4</v>
      </c>
      <c r="CL57" s="5" t="s">
        <v>4</v>
      </c>
      <c r="CM57" s="5" t="s">
        <v>4</v>
      </c>
      <c r="CN57" s="5" t="s">
        <v>4</v>
      </c>
      <c r="CO57" s="5" t="s">
        <v>4</v>
      </c>
      <c r="CP57" s="5" t="s">
        <v>4</v>
      </c>
      <c r="CQ57" s="5" t="s">
        <v>4</v>
      </c>
      <c r="CR57" s="5" t="s">
        <v>4</v>
      </c>
      <c r="CS57" s="5" t="s">
        <v>4</v>
      </c>
      <c r="CT57" s="5" t="s">
        <v>4</v>
      </c>
      <c r="CU57" s="5" t="s">
        <v>4</v>
      </c>
      <c r="CV57" s="5" t="s">
        <v>6</v>
      </c>
      <c r="CW57" s="5" t="s">
        <v>6</v>
      </c>
      <c r="CX57" s="5" t="s">
        <v>4</v>
      </c>
      <c r="CY57" s="5" t="s">
        <v>4</v>
      </c>
      <c r="CZ57" s="5" t="s">
        <v>6</v>
      </c>
      <c r="DA57" s="5" t="s">
        <v>6</v>
      </c>
      <c r="DB57" s="5" t="s">
        <v>6</v>
      </c>
      <c r="DC57" s="5" t="s">
        <v>6</v>
      </c>
      <c r="DD57" s="5" t="s">
        <v>4</v>
      </c>
      <c r="DE57" s="5" t="s">
        <v>4</v>
      </c>
      <c r="DF57" s="5" t="s">
        <v>4</v>
      </c>
      <c r="DG57" s="5" t="s">
        <v>4</v>
      </c>
    </row>
    <row r="58" spans="1:111" ht="14">
      <c r="A58" s="3" t="str">
        <f t="shared" si="0"/>
        <v/>
      </c>
      <c r="C58" s="3" t="s">
        <v>154</v>
      </c>
      <c r="D58" s="5" t="s">
        <v>6</v>
      </c>
      <c r="E58" s="5" t="s">
        <v>6</v>
      </c>
      <c r="F58" s="5" t="s">
        <v>6</v>
      </c>
      <c r="G58" s="5" t="s">
        <v>6</v>
      </c>
      <c r="H58" s="5" t="s">
        <v>6</v>
      </c>
      <c r="I58" s="5" t="s">
        <v>6</v>
      </c>
      <c r="J58" s="5" t="s">
        <v>6</v>
      </c>
      <c r="K58" s="5" t="s">
        <v>6</v>
      </c>
      <c r="L58" s="5" t="s">
        <v>6</v>
      </c>
      <c r="M58" s="5" t="s">
        <v>6</v>
      </c>
      <c r="N58" s="5" t="s">
        <v>6</v>
      </c>
      <c r="O58" s="5" t="s">
        <v>6</v>
      </c>
      <c r="P58" s="5" t="s">
        <v>6</v>
      </c>
      <c r="Q58" s="5" t="s">
        <v>6</v>
      </c>
      <c r="R58" s="5" t="s">
        <v>6</v>
      </c>
      <c r="S58" s="5" t="s">
        <v>6</v>
      </c>
      <c r="T58" s="5" t="s">
        <v>6</v>
      </c>
      <c r="U58" s="5" t="s">
        <v>6</v>
      </c>
      <c r="V58" s="5" t="s">
        <v>6</v>
      </c>
      <c r="W58" s="5" t="s">
        <v>6</v>
      </c>
      <c r="X58" s="5" t="s">
        <v>6</v>
      </c>
      <c r="Y58" s="5" t="s">
        <v>6</v>
      </c>
      <c r="Z58" s="5" t="s">
        <v>6</v>
      </c>
      <c r="AA58" s="5" t="s">
        <v>6</v>
      </c>
      <c r="AB58" s="5" t="s">
        <v>6</v>
      </c>
      <c r="AC58" s="5" t="s">
        <v>6</v>
      </c>
      <c r="AD58" s="5" t="s">
        <v>6</v>
      </c>
      <c r="AE58" s="5" t="s">
        <v>6</v>
      </c>
      <c r="AF58" s="5" t="s">
        <v>6</v>
      </c>
      <c r="AG58" s="5" t="s">
        <v>6</v>
      </c>
      <c r="AH58" s="5" t="s">
        <v>6</v>
      </c>
      <c r="AI58" s="5" t="s">
        <v>6</v>
      </c>
      <c r="AJ58" s="5" t="s">
        <v>6</v>
      </c>
      <c r="AK58" s="5" t="s">
        <v>6</v>
      </c>
      <c r="AL58" s="5" t="s">
        <v>6</v>
      </c>
      <c r="AM58" s="5" t="s">
        <v>6</v>
      </c>
      <c r="AN58" s="5" t="s">
        <v>6</v>
      </c>
      <c r="AO58" s="5" t="s">
        <v>6</v>
      </c>
      <c r="AP58" s="5" t="s">
        <v>6</v>
      </c>
      <c r="AQ58" s="5" t="s">
        <v>6</v>
      </c>
      <c r="AR58" s="5" t="s">
        <v>6</v>
      </c>
      <c r="AS58" s="5" t="s">
        <v>6</v>
      </c>
      <c r="AT58" s="5" t="s">
        <v>6</v>
      </c>
      <c r="AU58" s="5"/>
      <c r="AV58" s="5"/>
      <c r="AW58" s="5" t="s">
        <v>6</v>
      </c>
      <c r="AX58" s="5" t="s">
        <v>6</v>
      </c>
      <c r="AY58" s="5" t="s">
        <v>6</v>
      </c>
      <c r="AZ58" s="5" t="s">
        <v>6</v>
      </c>
      <c r="BA58" s="5" t="s">
        <v>6</v>
      </c>
      <c r="BB58" s="5" t="s">
        <v>6</v>
      </c>
      <c r="BC58" s="5" t="s">
        <v>6</v>
      </c>
      <c r="BD58" s="5" t="s">
        <v>6</v>
      </c>
      <c r="BE58" s="5" t="s">
        <v>6</v>
      </c>
      <c r="BF58" s="5" t="s">
        <v>6</v>
      </c>
      <c r="BG58" s="5" t="s">
        <v>6</v>
      </c>
      <c r="BH58" s="5" t="s">
        <v>6</v>
      </c>
      <c r="BI58" s="5" t="s">
        <v>6</v>
      </c>
      <c r="BJ58" s="5" t="s">
        <v>6</v>
      </c>
      <c r="BK58" s="5" t="s">
        <v>6</v>
      </c>
      <c r="BL58" s="5" t="s">
        <v>6</v>
      </c>
      <c r="BM58" s="5" t="s">
        <v>6</v>
      </c>
      <c r="BN58" s="5" t="s">
        <v>6</v>
      </c>
      <c r="BO58" s="5" t="s">
        <v>6</v>
      </c>
      <c r="BP58" s="5" t="s">
        <v>6</v>
      </c>
      <c r="BQ58" s="5" t="s">
        <v>6</v>
      </c>
      <c r="BR58" s="5" t="s">
        <v>6</v>
      </c>
      <c r="BS58" s="5" t="s">
        <v>6</v>
      </c>
      <c r="BT58" s="5" t="s">
        <v>6</v>
      </c>
      <c r="BU58" s="5" t="s">
        <v>6</v>
      </c>
      <c r="BV58" s="5" t="s">
        <v>6</v>
      </c>
      <c r="BW58" s="5" t="s">
        <v>6</v>
      </c>
      <c r="BX58" s="5" t="s">
        <v>6</v>
      </c>
      <c r="BY58" s="5" t="s">
        <v>6</v>
      </c>
      <c r="BZ58" s="5" t="s">
        <v>6</v>
      </c>
      <c r="CA58" s="5" t="s">
        <v>6</v>
      </c>
      <c r="CB58" s="5" t="s">
        <v>6</v>
      </c>
      <c r="CC58" s="5" t="s">
        <v>6</v>
      </c>
      <c r="CD58" s="5" t="s">
        <v>6</v>
      </c>
      <c r="CE58" s="5" t="s">
        <v>6</v>
      </c>
      <c r="CF58" s="5" t="s">
        <v>6</v>
      </c>
      <c r="CG58" s="5" t="s">
        <v>6</v>
      </c>
      <c r="CH58" s="5" t="s">
        <v>6</v>
      </c>
      <c r="CI58" s="5" t="s">
        <v>6</v>
      </c>
      <c r="CJ58" s="5" t="s">
        <v>6</v>
      </c>
      <c r="CK58" s="5" t="s">
        <v>6</v>
      </c>
      <c r="CL58" s="5" t="s">
        <v>6</v>
      </c>
      <c r="CM58" s="5" t="s">
        <v>6</v>
      </c>
      <c r="CN58" s="5" t="s">
        <v>6</v>
      </c>
      <c r="CO58" s="5" t="s">
        <v>6</v>
      </c>
      <c r="CP58" s="5" t="s">
        <v>6</v>
      </c>
      <c r="CQ58" s="5" t="s">
        <v>6</v>
      </c>
      <c r="CR58" s="5" t="s">
        <v>6</v>
      </c>
      <c r="CS58" s="5" t="s">
        <v>6</v>
      </c>
      <c r="CT58" s="5" t="s">
        <v>6</v>
      </c>
      <c r="CU58" s="5" t="s">
        <v>6</v>
      </c>
      <c r="CV58" s="5" t="s">
        <v>6</v>
      </c>
      <c r="CW58" s="5" t="s">
        <v>6</v>
      </c>
      <c r="CX58" s="5" t="s">
        <v>6</v>
      </c>
      <c r="CY58" s="5" t="s">
        <v>6</v>
      </c>
      <c r="CZ58" s="5" t="s">
        <v>6</v>
      </c>
      <c r="DA58" s="5" t="s">
        <v>6</v>
      </c>
      <c r="DB58" s="5" t="s">
        <v>6</v>
      </c>
      <c r="DC58" s="5" t="s">
        <v>6</v>
      </c>
      <c r="DD58" s="5" t="s">
        <v>6</v>
      </c>
      <c r="DE58" s="5" t="s">
        <v>6</v>
      </c>
      <c r="DF58" s="5" t="s">
        <v>6</v>
      </c>
      <c r="DG58" s="5" t="s">
        <v>6</v>
      </c>
    </row>
    <row r="59" spans="1:111" ht="14">
      <c r="A59" s="3" t="str">
        <f t="shared" si="0"/>
        <v/>
      </c>
      <c r="C59" s="3" t="s">
        <v>155</v>
      </c>
      <c r="D59" s="5" t="s">
        <v>6</v>
      </c>
      <c r="E59" s="5" t="s">
        <v>6</v>
      </c>
      <c r="F59" s="5" t="s">
        <v>6</v>
      </c>
      <c r="G59" s="5" t="s">
        <v>6</v>
      </c>
      <c r="H59" s="5" t="s">
        <v>6</v>
      </c>
      <c r="I59" s="5" t="s">
        <v>6</v>
      </c>
      <c r="J59" s="5" t="s">
        <v>6</v>
      </c>
      <c r="K59" s="5" t="s">
        <v>6</v>
      </c>
      <c r="L59" s="5" t="s">
        <v>6</v>
      </c>
      <c r="M59" s="5" t="s">
        <v>6</v>
      </c>
      <c r="N59" s="5" t="s">
        <v>4</v>
      </c>
      <c r="O59" s="5" t="s">
        <v>4</v>
      </c>
      <c r="P59" s="5" t="s">
        <v>4</v>
      </c>
      <c r="Q59" s="5" t="s">
        <v>4</v>
      </c>
      <c r="R59" s="5" t="s">
        <v>6</v>
      </c>
      <c r="S59" s="5" t="s">
        <v>6</v>
      </c>
      <c r="T59" s="5" t="s">
        <v>6</v>
      </c>
      <c r="U59" s="5" t="s">
        <v>6</v>
      </c>
      <c r="V59" s="5" t="s">
        <v>6</v>
      </c>
      <c r="W59" s="5" t="s">
        <v>6</v>
      </c>
      <c r="X59" s="5" t="s">
        <v>6</v>
      </c>
      <c r="Y59" s="5" t="s">
        <v>6</v>
      </c>
      <c r="Z59" s="5" t="s">
        <v>6</v>
      </c>
      <c r="AA59" s="5" t="s">
        <v>6</v>
      </c>
      <c r="AB59" s="5" t="s">
        <v>4</v>
      </c>
      <c r="AC59" s="5" t="s">
        <v>4</v>
      </c>
      <c r="AD59" s="5" t="s">
        <v>6</v>
      </c>
      <c r="AE59" s="5" t="s">
        <v>4</v>
      </c>
      <c r="AF59" s="5" t="s">
        <v>4</v>
      </c>
      <c r="AG59" s="5" t="s">
        <v>4</v>
      </c>
      <c r="AH59" s="5" t="s">
        <v>4</v>
      </c>
      <c r="AI59" s="5" t="s">
        <v>4</v>
      </c>
      <c r="AJ59" s="5" t="s">
        <v>4</v>
      </c>
      <c r="AK59" s="5" t="s">
        <v>4</v>
      </c>
      <c r="AL59" s="5" t="s">
        <v>4</v>
      </c>
      <c r="AM59" s="5" t="s">
        <v>4</v>
      </c>
      <c r="AN59" s="5" t="s">
        <v>4</v>
      </c>
      <c r="AO59" s="5" t="s">
        <v>4</v>
      </c>
      <c r="AP59" s="5" t="s">
        <v>4</v>
      </c>
      <c r="AQ59" s="5" t="s">
        <v>4</v>
      </c>
      <c r="AR59" s="5" t="s">
        <v>4</v>
      </c>
      <c r="AS59" s="5" t="s">
        <v>4</v>
      </c>
      <c r="AT59" s="5" t="s">
        <v>4</v>
      </c>
      <c r="AU59" s="5"/>
      <c r="AV59" s="5"/>
      <c r="AW59" s="5" t="s">
        <v>4</v>
      </c>
      <c r="AX59" s="5" t="s">
        <v>4</v>
      </c>
      <c r="AY59" s="5" t="s">
        <v>4</v>
      </c>
      <c r="AZ59" s="5" t="s">
        <v>4</v>
      </c>
      <c r="BA59" s="5" t="s">
        <v>4</v>
      </c>
      <c r="BB59" s="5" t="s">
        <v>4</v>
      </c>
      <c r="BC59" s="5" t="s">
        <v>4</v>
      </c>
      <c r="BD59" s="5" t="s">
        <v>4</v>
      </c>
      <c r="BE59" s="5" t="s">
        <v>4</v>
      </c>
      <c r="BF59" s="5" t="s">
        <v>4</v>
      </c>
      <c r="BG59" s="5" t="s">
        <v>6</v>
      </c>
      <c r="BH59" s="5" t="s">
        <v>6</v>
      </c>
      <c r="BI59" s="5" t="s">
        <v>6</v>
      </c>
      <c r="BJ59" s="5" t="s">
        <v>6</v>
      </c>
      <c r="BK59" s="5" t="s">
        <v>6</v>
      </c>
      <c r="BL59" s="5" t="s">
        <v>6</v>
      </c>
      <c r="BM59" s="5" t="s">
        <v>6</v>
      </c>
      <c r="BN59" s="5" t="s">
        <v>6</v>
      </c>
      <c r="BO59" s="5" t="s">
        <v>4</v>
      </c>
      <c r="BP59" s="5" t="s">
        <v>4</v>
      </c>
      <c r="BQ59" s="5" t="s">
        <v>6</v>
      </c>
      <c r="BR59" s="5" t="s">
        <v>4</v>
      </c>
      <c r="BS59" s="5" t="s">
        <v>4</v>
      </c>
      <c r="BT59" s="5" t="s">
        <v>4</v>
      </c>
      <c r="BU59" s="5" t="s">
        <v>4</v>
      </c>
      <c r="BV59" s="5" t="s">
        <v>4</v>
      </c>
      <c r="BW59" s="5" t="s">
        <v>4</v>
      </c>
      <c r="BX59" s="5" t="s">
        <v>6</v>
      </c>
      <c r="BY59" s="5" t="s">
        <v>4</v>
      </c>
      <c r="BZ59" s="5" t="s">
        <v>4</v>
      </c>
      <c r="CA59" s="5" t="s">
        <v>4</v>
      </c>
      <c r="CB59" s="5" t="s">
        <v>4</v>
      </c>
      <c r="CC59" s="5" t="s">
        <v>4</v>
      </c>
      <c r="CD59" s="5" t="s">
        <v>4</v>
      </c>
      <c r="CE59" s="5" t="s">
        <v>4</v>
      </c>
      <c r="CF59" s="5" t="s">
        <v>4</v>
      </c>
      <c r="CG59" s="5" t="s">
        <v>4</v>
      </c>
      <c r="CH59" s="5" t="s">
        <v>4</v>
      </c>
      <c r="CI59" s="5" t="s">
        <v>4</v>
      </c>
      <c r="CJ59" s="5" t="s">
        <v>4</v>
      </c>
      <c r="CK59" s="5" t="s">
        <v>4</v>
      </c>
      <c r="CL59" s="5" t="s">
        <v>4</v>
      </c>
      <c r="CM59" s="5" t="s">
        <v>4</v>
      </c>
      <c r="CN59" s="5" t="s">
        <v>4</v>
      </c>
      <c r="CO59" s="5" t="s">
        <v>4</v>
      </c>
      <c r="CP59" s="5" t="s">
        <v>4</v>
      </c>
      <c r="CQ59" s="5" t="s">
        <v>4</v>
      </c>
      <c r="CR59" s="5" t="s">
        <v>4</v>
      </c>
      <c r="CS59" s="5" t="s">
        <v>4</v>
      </c>
      <c r="CT59" s="5" t="s">
        <v>4</v>
      </c>
      <c r="CU59" s="5" t="s">
        <v>4</v>
      </c>
      <c r="CV59" s="5" t="s">
        <v>4</v>
      </c>
      <c r="CW59" s="5" t="s">
        <v>4</v>
      </c>
      <c r="CX59" s="5" t="s">
        <v>4</v>
      </c>
      <c r="CY59" s="5" t="s">
        <v>4</v>
      </c>
      <c r="CZ59" s="5" t="s">
        <v>4</v>
      </c>
      <c r="DA59" s="5" t="s">
        <v>4</v>
      </c>
      <c r="DB59" s="5" t="s">
        <v>4</v>
      </c>
      <c r="DC59" s="5" t="s">
        <v>4</v>
      </c>
      <c r="DD59" s="5" t="s">
        <v>4</v>
      </c>
      <c r="DE59" s="5" t="s">
        <v>4</v>
      </c>
      <c r="DF59" s="5" t="s">
        <v>4</v>
      </c>
      <c r="DG59" s="5" t="s">
        <v>4</v>
      </c>
    </row>
    <row r="60" spans="1:111" ht="14">
      <c r="A60" s="3" t="str">
        <f t="shared" si="0"/>
        <v/>
      </c>
      <c r="C60" s="3" t="s">
        <v>156</v>
      </c>
      <c r="D60" s="5" t="s">
        <v>6</v>
      </c>
      <c r="E60" s="5" t="s">
        <v>6</v>
      </c>
      <c r="F60" s="5" t="s">
        <v>6</v>
      </c>
      <c r="G60" s="5" t="s">
        <v>6</v>
      </c>
      <c r="H60" s="5" t="s">
        <v>6</v>
      </c>
      <c r="I60" s="5" t="s">
        <v>6</v>
      </c>
      <c r="J60" s="5" t="s">
        <v>6</v>
      </c>
      <c r="K60" s="5" t="s">
        <v>6</v>
      </c>
      <c r="L60" s="5" t="s">
        <v>6</v>
      </c>
      <c r="M60" s="5" t="s">
        <v>6</v>
      </c>
      <c r="N60" s="5" t="s">
        <v>6</v>
      </c>
      <c r="O60" s="5" t="s">
        <v>6</v>
      </c>
      <c r="P60" s="5" t="s">
        <v>6</v>
      </c>
      <c r="Q60" s="5" t="s">
        <v>6</v>
      </c>
      <c r="R60" s="5" t="s">
        <v>6</v>
      </c>
      <c r="S60" s="5" t="s">
        <v>6</v>
      </c>
      <c r="T60" s="5" t="s">
        <v>6</v>
      </c>
      <c r="U60" s="5" t="s">
        <v>6</v>
      </c>
      <c r="V60" s="5" t="s">
        <v>6</v>
      </c>
      <c r="W60" s="5" t="s">
        <v>6</v>
      </c>
      <c r="X60" s="5" t="s">
        <v>6</v>
      </c>
      <c r="Y60" s="5" t="s">
        <v>6</v>
      </c>
      <c r="Z60" s="5" t="s">
        <v>6</v>
      </c>
      <c r="AA60" s="5" t="s">
        <v>6</v>
      </c>
      <c r="AB60" s="5" t="s">
        <v>4</v>
      </c>
      <c r="AC60" s="5" t="s">
        <v>4</v>
      </c>
      <c r="AD60" s="5" t="s">
        <v>6</v>
      </c>
      <c r="AE60" s="5" t="s">
        <v>4</v>
      </c>
      <c r="AF60" s="5" t="s">
        <v>4</v>
      </c>
      <c r="AG60" s="5" t="s">
        <v>4</v>
      </c>
      <c r="AH60" s="5" t="s">
        <v>4</v>
      </c>
      <c r="AI60" s="5" t="s">
        <v>6</v>
      </c>
      <c r="AJ60" s="5" t="s">
        <v>6</v>
      </c>
      <c r="AK60" s="5" t="s">
        <v>6</v>
      </c>
      <c r="AL60" s="5" t="s">
        <v>6</v>
      </c>
      <c r="AM60" s="5" t="s">
        <v>6</v>
      </c>
      <c r="AN60" s="5" t="s">
        <v>6</v>
      </c>
      <c r="AO60" s="5" t="s">
        <v>6</v>
      </c>
      <c r="AP60" s="5" t="s">
        <v>6</v>
      </c>
      <c r="AQ60" s="5" t="s">
        <v>6</v>
      </c>
      <c r="AR60" s="5" t="s">
        <v>6</v>
      </c>
      <c r="AS60" s="5" t="s">
        <v>6</v>
      </c>
      <c r="AT60" s="5" t="s">
        <v>6</v>
      </c>
      <c r="AU60" s="5"/>
      <c r="AV60" s="5"/>
      <c r="AW60" s="5" t="s">
        <v>6</v>
      </c>
      <c r="AX60" s="5" t="s">
        <v>6</v>
      </c>
      <c r="AY60" s="5" t="s">
        <v>6</v>
      </c>
      <c r="AZ60" s="5" t="s">
        <v>6</v>
      </c>
      <c r="BA60" s="5" t="s">
        <v>6</v>
      </c>
      <c r="BB60" s="5" t="s">
        <v>6</v>
      </c>
      <c r="BC60" s="5" t="s">
        <v>6</v>
      </c>
      <c r="BD60" s="5" t="s">
        <v>6</v>
      </c>
      <c r="BE60" s="5" t="s">
        <v>6</v>
      </c>
      <c r="BF60" s="5" t="s">
        <v>6</v>
      </c>
      <c r="BG60" s="5" t="s">
        <v>6</v>
      </c>
      <c r="BH60" s="5" t="s">
        <v>6</v>
      </c>
      <c r="BI60" s="5" t="s">
        <v>6</v>
      </c>
      <c r="BJ60" s="5" t="s">
        <v>6</v>
      </c>
      <c r="BK60" s="5" t="s">
        <v>6</v>
      </c>
      <c r="BL60" s="5" t="s">
        <v>6</v>
      </c>
      <c r="BM60" s="5" t="s">
        <v>6</v>
      </c>
      <c r="BN60" s="5" t="s">
        <v>6</v>
      </c>
      <c r="BO60" s="5" t="s">
        <v>4</v>
      </c>
      <c r="BP60" s="5" t="s">
        <v>4</v>
      </c>
      <c r="BQ60" s="5" t="s">
        <v>6</v>
      </c>
      <c r="BR60" s="5" t="s">
        <v>4</v>
      </c>
      <c r="BS60" s="5" t="s">
        <v>4</v>
      </c>
      <c r="BT60" s="5" t="s">
        <v>4</v>
      </c>
      <c r="BU60" s="5" t="s">
        <v>4</v>
      </c>
      <c r="BV60" s="5" t="s">
        <v>4</v>
      </c>
      <c r="BW60" s="5" t="s">
        <v>4</v>
      </c>
      <c r="BX60" s="5" t="s">
        <v>4</v>
      </c>
      <c r="BY60" s="5" t="s">
        <v>4</v>
      </c>
      <c r="BZ60" s="5" t="s">
        <v>4</v>
      </c>
      <c r="CA60" s="5" t="s">
        <v>4</v>
      </c>
      <c r="CB60" s="5" t="s">
        <v>4</v>
      </c>
      <c r="CC60" s="5" t="s">
        <v>4</v>
      </c>
      <c r="CD60" s="5" t="s">
        <v>4</v>
      </c>
      <c r="CE60" s="5" t="s">
        <v>4</v>
      </c>
      <c r="CF60" s="5" t="s">
        <v>4</v>
      </c>
      <c r="CG60" s="5" t="s">
        <v>4</v>
      </c>
      <c r="CH60" s="5" t="s">
        <v>4</v>
      </c>
      <c r="CI60" s="5" t="s">
        <v>4</v>
      </c>
      <c r="CJ60" s="5" t="s">
        <v>4</v>
      </c>
      <c r="CK60" s="5" t="s">
        <v>4</v>
      </c>
      <c r="CL60" s="5" t="s">
        <v>4</v>
      </c>
      <c r="CM60" s="5" t="s">
        <v>4</v>
      </c>
      <c r="CN60" s="5" t="s">
        <v>4</v>
      </c>
      <c r="CO60" s="5" t="s">
        <v>4</v>
      </c>
      <c r="CP60" s="5" t="s">
        <v>4</v>
      </c>
      <c r="CQ60" s="5" t="s">
        <v>4</v>
      </c>
      <c r="CR60" s="5" t="s">
        <v>4</v>
      </c>
      <c r="CS60" s="5" t="s">
        <v>4</v>
      </c>
      <c r="CT60" s="5" t="s">
        <v>4</v>
      </c>
      <c r="CU60" s="5" t="s">
        <v>4</v>
      </c>
      <c r="CV60" s="5" t="s">
        <v>6</v>
      </c>
      <c r="CW60" s="5" t="s">
        <v>6</v>
      </c>
      <c r="CX60" s="5" t="s">
        <v>4</v>
      </c>
      <c r="CY60" s="5" t="s">
        <v>4</v>
      </c>
      <c r="CZ60" s="5" t="s">
        <v>6</v>
      </c>
      <c r="DA60" s="5" t="s">
        <v>6</v>
      </c>
      <c r="DB60" s="5" t="s">
        <v>6</v>
      </c>
      <c r="DC60" s="5" t="s">
        <v>6</v>
      </c>
      <c r="DD60" s="5" t="s">
        <v>4</v>
      </c>
      <c r="DE60" s="5" t="s">
        <v>4</v>
      </c>
      <c r="DF60" s="5" t="s">
        <v>4</v>
      </c>
      <c r="DG60" s="5" t="s">
        <v>4</v>
      </c>
    </row>
    <row r="61" spans="1:111" ht="14">
      <c r="A61" s="3" t="str">
        <f t="shared" si="0"/>
        <v/>
      </c>
      <c r="C61" s="3" t="s">
        <v>157</v>
      </c>
      <c r="D61" s="5" t="s">
        <v>6</v>
      </c>
      <c r="E61" s="5" t="s">
        <v>6</v>
      </c>
      <c r="F61" s="5" t="s">
        <v>6</v>
      </c>
      <c r="G61" s="5" t="s">
        <v>6</v>
      </c>
      <c r="H61" s="5" t="s">
        <v>4</v>
      </c>
      <c r="I61" s="5" t="s">
        <v>4</v>
      </c>
      <c r="J61" s="5" t="s">
        <v>6</v>
      </c>
      <c r="K61" s="5" t="s">
        <v>6</v>
      </c>
      <c r="L61" s="5" t="s">
        <v>6</v>
      </c>
      <c r="M61" s="5" t="s">
        <v>6</v>
      </c>
      <c r="N61" s="5" t="s">
        <v>4</v>
      </c>
      <c r="O61" s="5" t="s">
        <v>4</v>
      </c>
      <c r="P61" s="5" t="s">
        <v>4</v>
      </c>
      <c r="Q61" s="5" t="s">
        <v>4</v>
      </c>
      <c r="R61" s="5" t="s">
        <v>6</v>
      </c>
      <c r="S61" s="5" t="s">
        <v>6</v>
      </c>
      <c r="T61" s="5" t="s">
        <v>6</v>
      </c>
      <c r="U61" s="5" t="s">
        <v>6</v>
      </c>
      <c r="V61" s="5" t="s">
        <v>6</v>
      </c>
      <c r="W61" s="5" t="s">
        <v>6</v>
      </c>
      <c r="X61" s="5" t="s">
        <v>4</v>
      </c>
      <c r="Y61" s="5" t="s">
        <v>4</v>
      </c>
      <c r="Z61" s="5" t="s">
        <v>6</v>
      </c>
      <c r="AA61" s="5" t="s">
        <v>6</v>
      </c>
      <c r="AB61" s="5" t="s">
        <v>4</v>
      </c>
      <c r="AC61" s="5" t="s">
        <v>4</v>
      </c>
      <c r="AD61" s="5" t="s">
        <v>6</v>
      </c>
      <c r="AE61" s="5" t="s">
        <v>4</v>
      </c>
      <c r="AF61" s="5" t="s">
        <v>4</v>
      </c>
      <c r="AG61" s="5" t="s">
        <v>4</v>
      </c>
      <c r="AH61" s="5" t="s">
        <v>4</v>
      </c>
      <c r="AI61" s="5" t="s">
        <v>4</v>
      </c>
      <c r="AJ61" s="5" t="s">
        <v>4</v>
      </c>
      <c r="AK61" s="5" t="s">
        <v>4</v>
      </c>
      <c r="AL61" s="5" t="s">
        <v>4</v>
      </c>
      <c r="AM61" s="5" t="s">
        <v>4</v>
      </c>
      <c r="AN61" s="5" t="s">
        <v>4</v>
      </c>
      <c r="AO61" s="5" t="s">
        <v>4</v>
      </c>
      <c r="AP61" s="5" t="s">
        <v>4</v>
      </c>
      <c r="AQ61" s="5" t="s">
        <v>4</v>
      </c>
      <c r="AR61" s="5" t="s">
        <v>4</v>
      </c>
      <c r="AS61" s="5" t="s">
        <v>4</v>
      </c>
      <c r="AT61" s="5" t="s">
        <v>4</v>
      </c>
      <c r="AU61" s="5"/>
      <c r="AV61" s="5"/>
      <c r="AW61" s="5" t="s">
        <v>4</v>
      </c>
      <c r="AX61" s="5" t="s">
        <v>4</v>
      </c>
      <c r="AY61" s="5" t="s">
        <v>4</v>
      </c>
      <c r="AZ61" s="5" t="s">
        <v>4</v>
      </c>
      <c r="BA61" s="5" t="s">
        <v>4</v>
      </c>
      <c r="BB61" s="5" t="s">
        <v>4</v>
      </c>
      <c r="BC61" s="5" t="s">
        <v>4</v>
      </c>
      <c r="BD61" s="5" t="s">
        <v>4</v>
      </c>
      <c r="BE61" s="5" t="s">
        <v>4</v>
      </c>
      <c r="BF61" s="5" t="s">
        <v>4</v>
      </c>
      <c r="BG61" s="5" t="s">
        <v>6</v>
      </c>
      <c r="BH61" s="5" t="s">
        <v>6</v>
      </c>
      <c r="BI61" s="5" t="s">
        <v>6</v>
      </c>
      <c r="BJ61" s="5" t="s">
        <v>6</v>
      </c>
      <c r="BK61" s="5" t="s">
        <v>6</v>
      </c>
      <c r="BL61" s="5" t="s">
        <v>6</v>
      </c>
      <c r="BM61" s="5" t="s">
        <v>6</v>
      </c>
      <c r="BN61" s="5" t="s">
        <v>6</v>
      </c>
      <c r="BO61" s="5" t="s">
        <v>4</v>
      </c>
      <c r="BP61" s="5" t="s">
        <v>4</v>
      </c>
      <c r="BQ61" s="5" t="s">
        <v>6</v>
      </c>
      <c r="BR61" s="5" t="s">
        <v>4</v>
      </c>
      <c r="BS61" s="5" t="s">
        <v>4</v>
      </c>
      <c r="BT61" s="5" t="s">
        <v>4</v>
      </c>
      <c r="BU61" s="5" t="s">
        <v>4</v>
      </c>
      <c r="BV61" s="5" t="s">
        <v>4</v>
      </c>
      <c r="BW61" s="5" t="s">
        <v>4</v>
      </c>
      <c r="BX61" s="5" t="s">
        <v>4</v>
      </c>
      <c r="BY61" s="5" t="s">
        <v>4</v>
      </c>
      <c r="BZ61" s="5" t="s">
        <v>4</v>
      </c>
      <c r="CA61" s="5" t="s">
        <v>4</v>
      </c>
      <c r="CB61" s="5" t="s">
        <v>4</v>
      </c>
      <c r="CC61" s="5" t="s">
        <v>4</v>
      </c>
      <c r="CD61" s="5" t="s">
        <v>4</v>
      </c>
      <c r="CE61" s="5" t="s">
        <v>4</v>
      </c>
      <c r="CF61" s="5" t="s">
        <v>4</v>
      </c>
      <c r="CG61" s="5" t="s">
        <v>4</v>
      </c>
      <c r="CH61" s="5" t="s">
        <v>4</v>
      </c>
      <c r="CI61" s="5" t="s">
        <v>4</v>
      </c>
      <c r="CJ61" s="5" t="s">
        <v>4</v>
      </c>
      <c r="CK61" s="5" t="s">
        <v>4</v>
      </c>
      <c r="CL61" s="5" t="s">
        <v>4</v>
      </c>
      <c r="CM61" s="5" t="s">
        <v>4</v>
      </c>
      <c r="CN61" s="5" t="s">
        <v>4</v>
      </c>
      <c r="CO61" s="5" t="s">
        <v>4</v>
      </c>
      <c r="CP61" s="5" t="s">
        <v>4</v>
      </c>
      <c r="CQ61" s="5" t="s">
        <v>4</v>
      </c>
      <c r="CR61" s="5" t="s">
        <v>4</v>
      </c>
      <c r="CS61" s="5" t="s">
        <v>4</v>
      </c>
      <c r="CT61" s="5" t="s">
        <v>4</v>
      </c>
      <c r="CU61" s="5" t="s">
        <v>4</v>
      </c>
      <c r="CV61" s="5" t="s">
        <v>4</v>
      </c>
      <c r="CW61" s="5" t="s">
        <v>4</v>
      </c>
      <c r="CX61" s="5" t="s">
        <v>4</v>
      </c>
      <c r="CY61" s="5" t="s">
        <v>4</v>
      </c>
      <c r="CZ61" s="5" t="s">
        <v>4</v>
      </c>
      <c r="DA61" s="5" t="s">
        <v>4</v>
      </c>
      <c r="DB61" s="5" t="s">
        <v>4</v>
      </c>
      <c r="DC61" s="5" t="s">
        <v>4</v>
      </c>
      <c r="DD61" s="5" t="s">
        <v>4</v>
      </c>
      <c r="DE61" s="5" t="s">
        <v>4</v>
      </c>
      <c r="DF61" s="5" t="s">
        <v>4</v>
      </c>
      <c r="DG61" s="5" t="s">
        <v>4</v>
      </c>
    </row>
    <row r="62" spans="1:111" ht="14">
      <c r="A62" s="3" t="str">
        <f t="shared" si="0"/>
        <v/>
      </c>
      <c r="C62" s="3" t="s">
        <v>158</v>
      </c>
      <c r="D62" s="5" t="s">
        <v>6</v>
      </c>
      <c r="E62" s="5" t="s">
        <v>6</v>
      </c>
      <c r="F62" s="5" t="s">
        <v>6</v>
      </c>
      <c r="G62" s="5" t="s">
        <v>6</v>
      </c>
      <c r="H62" s="5" t="s">
        <v>6</v>
      </c>
      <c r="I62" s="5" t="s">
        <v>6</v>
      </c>
      <c r="J62" s="5" t="s">
        <v>6</v>
      </c>
      <c r="K62" s="5" t="s">
        <v>6</v>
      </c>
      <c r="L62" s="5" t="s">
        <v>6</v>
      </c>
      <c r="M62" s="5" t="s">
        <v>6</v>
      </c>
      <c r="N62" s="5" t="s">
        <v>6</v>
      </c>
      <c r="O62" s="5" t="s">
        <v>6</v>
      </c>
      <c r="P62" s="5" t="s">
        <v>6</v>
      </c>
      <c r="Q62" s="5" t="s">
        <v>6</v>
      </c>
      <c r="R62" s="5" t="s">
        <v>6</v>
      </c>
      <c r="S62" s="5" t="s">
        <v>6</v>
      </c>
      <c r="T62" s="5" t="s">
        <v>6</v>
      </c>
      <c r="U62" s="5" t="s">
        <v>6</v>
      </c>
      <c r="V62" s="5" t="s">
        <v>6</v>
      </c>
      <c r="W62" s="5" t="s">
        <v>6</v>
      </c>
      <c r="X62" s="5" t="s">
        <v>6</v>
      </c>
      <c r="Y62" s="5" t="s">
        <v>6</v>
      </c>
      <c r="Z62" s="5" t="s">
        <v>6</v>
      </c>
      <c r="AA62" s="5" t="s">
        <v>6</v>
      </c>
      <c r="AB62" s="5" t="s">
        <v>6</v>
      </c>
      <c r="AC62" s="5" t="s">
        <v>6</v>
      </c>
      <c r="AD62" s="5" t="s">
        <v>6</v>
      </c>
      <c r="AE62" s="5" t="s">
        <v>6</v>
      </c>
      <c r="AF62" s="5" t="s">
        <v>6</v>
      </c>
      <c r="AG62" s="5" t="s">
        <v>6</v>
      </c>
      <c r="AH62" s="5" t="s">
        <v>6</v>
      </c>
      <c r="AI62" s="5" t="s">
        <v>6</v>
      </c>
      <c r="AJ62" s="5" t="s">
        <v>6</v>
      </c>
      <c r="AK62" s="5" t="s">
        <v>6</v>
      </c>
      <c r="AL62" s="5" t="s">
        <v>6</v>
      </c>
      <c r="AM62" s="5" t="s">
        <v>6</v>
      </c>
      <c r="AN62" s="5" t="s">
        <v>6</v>
      </c>
      <c r="AO62" s="5" t="s">
        <v>6</v>
      </c>
      <c r="AP62" s="5" t="s">
        <v>6</v>
      </c>
      <c r="AQ62" s="5" t="s">
        <v>6</v>
      </c>
      <c r="AR62" s="5" t="s">
        <v>6</v>
      </c>
      <c r="AS62" s="5" t="s">
        <v>6</v>
      </c>
      <c r="AT62" s="5" t="s">
        <v>6</v>
      </c>
      <c r="AU62" s="5"/>
      <c r="AV62" s="5"/>
      <c r="AW62" s="5" t="s">
        <v>6</v>
      </c>
      <c r="AX62" s="5" t="s">
        <v>6</v>
      </c>
      <c r="AY62" s="5" t="s">
        <v>6</v>
      </c>
      <c r="AZ62" s="5" t="s">
        <v>6</v>
      </c>
      <c r="BA62" s="5" t="s">
        <v>6</v>
      </c>
      <c r="BB62" s="5" t="s">
        <v>6</v>
      </c>
      <c r="BC62" s="5" t="s">
        <v>6</v>
      </c>
      <c r="BD62" s="5" t="s">
        <v>6</v>
      </c>
      <c r="BE62" s="5" t="s">
        <v>6</v>
      </c>
      <c r="BF62" s="5" t="s">
        <v>6</v>
      </c>
      <c r="BG62" s="5" t="s">
        <v>6</v>
      </c>
      <c r="BH62" s="5" t="s">
        <v>6</v>
      </c>
      <c r="BI62" s="5" t="s">
        <v>6</v>
      </c>
      <c r="BJ62" s="5" t="s">
        <v>6</v>
      </c>
      <c r="BK62" s="5" t="s">
        <v>6</v>
      </c>
      <c r="BL62" s="5" t="s">
        <v>6</v>
      </c>
      <c r="BM62" s="5" t="s">
        <v>6</v>
      </c>
      <c r="BN62" s="5" t="s">
        <v>6</v>
      </c>
      <c r="BO62" s="5" t="s">
        <v>4</v>
      </c>
      <c r="BP62" s="5" t="s">
        <v>6</v>
      </c>
      <c r="BQ62" s="5" t="s">
        <v>6</v>
      </c>
      <c r="BR62" s="5" t="s">
        <v>6</v>
      </c>
      <c r="BS62" s="5" t="s">
        <v>6</v>
      </c>
      <c r="BT62" s="5" t="s">
        <v>6</v>
      </c>
      <c r="BU62" s="5" t="s">
        <v>6</v>
      </c>
      <c r="BV62" s="5" t="s">
        <v>6</v>
      </c>
      <c r="BW62" s="5" t="s">
        <v>6</v>
      </c>
      <c r="BX62" s="5" t="s">
        <v>6</v>
      </c>
      <c r="BY62" s="5" t="s">
        <v>6</v>
      </c>
      <c r="BZ62" s="5" t="s">
        <v>6</v>
      </c>
      <c r="CA62" s="5" t="s">
        <v>6</v>
      </c>
      <c r="CB62" s="5" t="s">
        <v>6</v>
      </c>
      <c r="CC62" s="5" t="s">
        <v>6</v>
      </c>
      <c r="CD62" s="5" t="s">
        <v>6</v>
      </c>
      <c r="CE62" s="5" t="s">
        <v>6</v>
      </c>
      <c r="CF62" s="5" t="s">
        <v>6</v>
      </c>
      <c r="CG62" s="5" t="s">
        <v>6</v>
      </c>
      <c r="CH62" s="5" t="s">
        <v>6</v>
      </c>
      <c r="CI62" s="5" t="s">
        <v>6</v>
      </c>
      <c r="CJ62" s="5" t="s">
        <v>6</v>
      </c>
      <c r="CK62" s="5" t="s">
        <v>6</v>
      </c>
      <c r="CL62" s="5" t="s">
        <v>6</v>
      </c>
      <c r="CM62" s="5" t="s">
        <v>6</v>
      </c>
      <c r="CN62" s="5" t="s">
        <v>6</v>
      </c>
      <c r="CO62" s="5" t="s">
        <v>6</v>
      </c>
      <c r="CP62" s="5" t="s">
        <v>6</v>
      </c>
      <c r="CQ62" s="5" t="s">
        <v>6</v>
      </c>
      <c r="CR62" s="5" t="s">
        <v>6</v>
      </c>
      <c r="CS62" s="5" t="s">
        <v>6</v>
      </c>
      <c r="CT62" s="5" t="s">
        <v>6</v>
      </c>
      <c r="CU62" s="5" t="s">
        <v>6</v>
      </c>
      <c r="CV62" s="5" t="s">
        <v>6</v>
      </c>
      <c r="CW62" s="5" t="s">
        <v>6</v>
      </c>
      <c r="CX62" s="5" t="s">
        <v>6</v>
      </c>
      <c r="CY62" s="5" t="s">
        <v>6</v>
      </c>
      <c r="CZ62" s="5" t="s">
        <v>6</v>
      </c>
      <c r="DA62" s="5" t="s">
        <v>6</v>
      </c>
      <c r="DB62" s="5" t="s">
        <v>6</v>
      </c>
      <c r="DC62" s="5" t="s">
        <v>6</v>
      </c>
      <c r="DD62" s="5" t="s">
        <v>6</v>
      </c>
      <c r="DE62" s="5" t="s">
        <v>6</v>
      </c>
      <c r="DF62" s="5" t="s">
        <v>6</v>
      </c>
      <c r="DG62" s="5" t="s">
        <v>6</v>
      </c>
    </row>
    <row r="63" spans="1:111" ht="14">
      <c r="A63" s="3" t="str">
        <f t="shared" si="0"/>
        <v/>
      </c>
      <c r="C63" s="3" t="s">
        <v>159</v>
      </c>
      <c r="D63" s="5" t="s">
        <v>6</v>
      </c>
      <c r="E63" s="5" t="s">
        <v>6</v>
      </c>
      <c r="F63" s="5" t="s">
        <v>6</v>
      </c>
      <c r="G63" s="5" t="s">
        <v>6</v>
      </c>
      <c r="H63" s="5" t="s">
        <v>6</v>
      </c>
      <c r="I63" s="5" t="s">
        <v>6</v>
      </c>
      <c r="J63" s="5" t="s">
        <v>6</v>
      </c>
      <c r="K63" s="5" t="s">
        <v>6</v>
      </c>
      <c r="L63" s="5" t="s">
        <v>6</v>
      </c>
      <c r="M63" s="5" t="s">
        <v>6</v>
      </c>
      <c r="N63" s="5" t="s">
        <v>4</v>
      </c>
      <c r="O63" s="5" t="s">
        <v>4</v>
      </c>
      <c r="P63" s="5" t="s">
        <v>4</v>
      </c>
      <c r="Q63" s="5" t="s">
        <v>4</v>
      </c>
      <c r="R63" s="5" t="s">
        <v>6</v>
      </c>
      <c r="S63" s="5" t="s">
        <v>6</v>
      </c>
      <c r="T63" s="5" t="s">
        <v>6</v>
      </c>
      <c r="U63" s="5" t="s">
        <v>6</v>
      </c>
      <c r="V63" s="5" t="s">
        <v>4</v>
      </c>
      <c r="W63" s="5" t="s">
        <v>4</v>
      </c>
      <c r="X63" s="5" t="s">
        <v>6</v>
      </c>
      <c r="Y63" s="5" t="s">
        <v>6</v>
      </c>
      <c r="Z63" s="5" t="s">
        <v>6</v>
      </c>
      <c r="AA63" s="5" t="s">
        <v>6</v>
      </c>
      <c r="AB63" s="5" t="s">
        <v>4</v>
      </c>
      <c r="AC63" s="5" t="s">
        <v>4</v>
      </c>
      <c r="AD63" s="5" t="s">
        <v>6</v>
      </c>
      <c r="AE63" s="5" t="s">
        <v>4</v>
      </c>
      <c r="AF63" s="5" t="s">
        <v>4</v>
      </c>
      <c r="AG63" s="5" t="s">
        <v>4</v>
      </c>
      <c r="AH63" s="5" t="s">
        <v>4</v>
      </c>
      <c r="AI63" s="5" t="s">
        <v>4</v>
      </c>
      <c r="AJ63" s="5" t="s">
        <v>4</v>
      </c>
      <c r="AK63" s="5" t="s">
        <v>4</v>
      </c>
      <c r="AL63" s="5" t="s">
        <v>4</v>
      </c>
      <c r="AM63" s="5" t="s">
        <v>4</v>
      </c>
      <c r="AN63" s="5" t="s">
        <v>4</v>
      </c>
      <c r="AO63" s="5" t="s">
        <v>4</v>
      </c>
      <c r="AP63" s="5" t="s">
        <v>4</v>
      </c>
      <c r="AQ63" s="5" t="s">
        <v>6</v>
      </c>
      <c r="AR63" s="5" t="s">
        <v>6</v>
      </c>
      <c r="AS63" s="5" t="s">
        <v>6</v>
      </c>
      <c r="AT63" s="5" t="s">
        <v>6</v>
      </c>
      <c r="AU63" s="5"/>
      <c r="AV63" s="5"/>
      <c r="AW63" s="5" t="s">
        <v>4</v>
      </c>
      <c r="AX63" s="5" t="s">
        <v>4</v>
      </c>
      <c r="AY63" s="5" t="s">
        <v>4</v>
      </c>
      <c r="AZ63" s="5" t="s">
        <v>4</v>
      </c>
      <c r="BA63" s="5" t="s">
        <v>6</v>
      </c>
      <c r="BB63" s="5" t="s">
        <v>6</v>
      </c>
      <c r="BC63" s="5" t="s">
        <v>4</v>
      </c>
      <c r="BD63" s="5" t="s">
        <v>4</v>
      </c>
      <c r="BE63" s="5" t="s">
        <v>4</v>
      </c>
      <c r="BF63" s="5" t="s">
        <v>4</v>
      </c>
      <c r="BG63" s="5" t="s">
        <v>4</v>
      </c>
      <c r="BH63" s="5" t="s">
        <v>4</v>
      </c>
      <c r="BI63" s="5" t="s">
        <v>4</v>
      </c>
      <c r="BJ63" s="5" t="s">
        <v>4</v>
      </c>
      <c r="BK63" s="5" t="s">
        <v>6</v>
      </c>
      <c r="BL63" s="5" t="s">
        <v>6</v>
      </c>
      <c r="BM63" s="5" t="s">
        <v>6</v>
      </c>
      <c r="BN63" s="5" t="s">
        <v>6</v>
      </c>
      <c r="BO63" s="5" t="s">
        <v>4</v>
      </c>
      <c r="BP63" s="5" t="s">
        <v>4</v>
      </c>
      <c r="BQ63" s="5" t="s">
        <v>6</v>
      </c>
      <c r="BR63" s="5" t="s">
        <v>6</v>
      </c>
      <c r="BS63" s="5" t="s">
        <v>6</v>
      </c>
      <c r="BT63" s="5" t="s">
        <v>4</v>
      </c>
      <c r="BU63" s="5" t="s">
        <v>4</v>
      </c>
      <c r="BV63" s="5" t="s">
        <v>4</v>
      </c>
      <c r="BW63" s="5" t="s">
        <v>4</v>
      </c>
      <c r="BX63" s="5" t="s">
        <v>6</v>
      </c>
      <c r="BY63" s="5" t="s">
        <v>6</v>
      </c>
      <c r="BZ63" s="5" t="s">
        <v>4</v>
      </c>
      <c r="CA63" s="5" t="s">
        <v>4</v>
      </c>
      <c r="CB63" s="5" t="s">
        <v>4</v>
      </c>
      <c r="CC63" s="5" t="s">
        <v>4</v>
      </c>
      <c r="CD63" s="5" t="s">
        <v>4</v>
      </c>
      <c r="CE63" s="5" t="s">
        <v>4</v>
      </c>
      <c r="CF63" s="5" t="s">
        <v>4</v>
      </c>
      <c r="CG63" s="5" t="s">
        <v>4</v>
      </c>
      <c r="CH63" s="5" t="s">
        <v>4</v>
      </c>
      <c r="CI63" s="5" t="s">
        <v>4</v>
      </c>
      <c r="CJ63" s="5" t="s">
        <v>4</v>
      </c>
      <c r="CK63" s="5" t="s">
        <v>4</v>
      </c>
      <c r="CL63" s="5" t="s">
        <v>4</v>
      </c>
      <c r="CM63" s="5" t="s">
        <v>4</v>
      </c>
      <c r="CN63" s="5" t="s">
        <v>4</v>
      </c>
      <c r="CO63" s="5" t="s">
        <v>4</v>
      </c>
      <c r="CP63" s="5" t="s">
        <v>4</v>
      </c>
      <c r="CQ63" s="5" t="s">
        <v>4</v>
      </c>
      <c r="CR63" s="5" t="s">
        <v>4</v>
      </c>
      <c r="CS63" s="5" t="s">
        <v>4</v>
      </c>
      <c r="CT63" s="5" t="s">
        <v>4</v>
      </c>
      <c r="CU63" s="5" t="s">
        <v>4</v>
      </c>
      <c r="CV63" s="5" t="s">
        <v>4</v>
      </c>
      <c r="CW63" s="5" t="s">
        <v>4</v>
      </c>
      <c r="CX63" s="5" t="s">
        <v>4</v>
      </c>
      <c r="CY63" s="5" t="s">
        <v>4</v>
      </c>
      <c r="CZ63" s="5" t="s">
        <v>4</v>
      </c>
      <c r="DA63" s="5" t="s">
        <v>4</v>
      </c>
      <c r="DB63" s="5" t="s">
        <v>4</v>
      </c>
      <c r="DC63" s="5" t="s">
        <v>4</v>
      </c>
      <c r="DD63" s="5" t="s">
        <v>4</v>
      </c>
      <c r="DE63" s="5" t="s">
        <v>4</v>
      </c>
      <c r="DF63" s="5" t="s">
        <v>4</v>
      </c>
      <c r="DG63" s="5" t="s">
        <v>4</v>
      </c>
    </row>
    <row r="64" spans="1:111" ht="14">
      <c r="A64" s="3" t="str">
        <f t="shared" si="0"/>
        <v/>
      </c>
      <c r="C64" s="3" t="s">
        <v>160</v>
      </c>
      <c r="D64" s="5" t="s">
        <v>4</v>
      </c>
      <c r="E64" s="5" t="s">
        <v>4</v>
      </c>
      <c r="F64" s="5" t="s">
        <v>4</v>
      </c>
      <c r="G64" s="5" t="s">
        <v>4</v>
      </c>
      <c r="H64" s="5" t="s">
        <v>4</v>
      </c>
      <c r="I64" s="5" t="s">
        <v>4</v>
      </c>
      <c r="J64" s="5" t="s">
        <v>4</v>
      </c>
      <c r="K64" s="5" t="s">
        <v>4</v>
      </c>
      <c r="L64" s="5" t="s">
        <v>4</v>
      </c>
      <c r="M64" s="5" t="s">
        <v>4</v>
      </c>
      <c r="N64" s="5" t="s">
        <v>4</v>
      </c>
      <c r="O64" s="5" t="s">
        <v>4</v>
      </c>
      <c r="P64" s="5" t="s">
        <v>4</v>
      </c>
      <c r="Q64" s="5" t="s">
        <v>4</v>
      </c>
      <c r="R64" s="5" t="s">
        <v>6</v>
      </c>
      <c r="S64" s="5" t="s">
        <v>6</v>
      </c>
      <c r="T64" s="5" t="s">
        <v>6</v>
      </c>
      <c r="U64" s="5" t="s">
        <v>6</v>
      </c>
      <c r="V64" s="5" t="s">
        <v>4</v>
      </c>
      <c r="W64" s="5" t="s">
        <v>4</v>
      </c>
      <c r="X64" s="5" t="s">
        <v>4</v>
      </c>
      <c r="Y64" s="5" t="s">
        <v>4</v>
      </c>
      <c r="Z64" s="5" t="s">
        <v>4</v>
      </c>
      <c r="AA64" s="5" t="s">
        <v>4</v>
      </c>
      <c r="AB64" s="5" t="s">
        <v>4</v>
      </c>
      <c r="AC64" s="5" t="s">
        <v>4</v>
      </c>
      <c r="AD64" s="5" t="s">
        <v>6</v>
      </c>
      <c r="AE64" s="5" t="s">
        <v>4</v>
      </c>
      <c r="AF64" s="5" t="s">
        <v>4</v>
      </c>
      <c r="AG64" s="5" t="s">
        <v>4</v>
      </c>
      <c r="AH64" s="5" t="s">
        <v>4</v>
      </c>
      <c r="AI64" s="5" t="s">
        <v>4</v>
      </c>
      <c r="AJ64" s="5" t="s">
        <v>4</v>
      </c>
      <c r="AK64" s="5" t="s">
        <v>4</v>
      </c>
      <c r="AL64" s="5" t="s">
        <v>4</v>
      </c>
      <c r="AM64" s="5" t="s">
        <v>4</v>
      </c>
      <c r="AN64" s="5" t="s">
        <v>4</v>
      </c>
      <c r="AO64" s="5" t="s">
        <v>4</v>
      </c>
      <c r="AP64" s="5" t="s">
        <v>4</v>
      </c>
      <c r="AQ64" s="5" t="s">
        <v>4</v>
      </c>
      <c r="AR64" s="5" t="s">
        <v>4</v>
      </c>
      <c r="AS64" s="5" t="s">
        <v>4</v>
      </c>
      <c r="AT64" s="5" t="s">
        <v>4</v>
      </c>
      <c r="AU64" s="5"/>
      <c r="AV64" s="5"/>
      <c r="AW64" s="5" t="s">
        <v>4</v>
      </c>
      <c r="AX64" s="5" t="s">
        <v>4</v>
      </c>
      <c r="AY64" s="5" t="s">
        <v>4</v>
      </c>
      <c r="AZ64" s="5" t="s">
        <v>4</v>
      </c>
      <c r="BA64" s="5" t="s">
        <v>4</v>
      </c>
      <c r="BB64" s="5" t="s">
        <v>4</v>
      </c>
      <c r="BC64" s="5" t="s">
        <v>4</v>
      </c>
      <c r="BD64" s="5" t="s">
        <v>4</v>
      </c>
      <c r="BE64" s="5" t="s">
        <v>4</v>
      </c>
      <c r="BF64" s="5" t="s">
        <v>4</v>
      </c>
      <c r="BG64" s="5" t="s">
        <v>4</v>
      </c>
      <c r="BH64" s="5" t="s">
        <v>4</v>
      </c>
      <c r="BI64" s="5" t="s">
        <v>4</v>
      </c>
      <c r="BJ64" s="5" t="s">
        <v>4</v>
      </c>
      <c r="BK64" s="5" t="s">
        <v>4</v>
      </c>
      <c r="BL64" s="5" t="s">
        <v>4</v>
      </c>
      <c r="BM64" s="5" t="s">
        <v>4</v>
      </c>
      <c r="BN64" s="5" t="s">
        <v>4</v>
      </c>
      <c r="BO64" s="5" t="s">
        <v>4</v>
      </c>
      <c r="BP64" s="5" t="s">
        <v>4</v>
      </c>
      <c r="BQ64" s="5" t="s">
        <v>4</v>
      </c>
      <c r="BR64" s="5" t="s">
        <v>4</v>
      </c>
      <c r="BS64" s="5" t="s">
        <v>4</v>
      </c>
      <c r="BT64" s="5" t="s">
        <v>4</v>
      </c>
      <c r="BU64" s="5" t="s">
        <v>4</v>
      </c>
      <c r="BV64" s="5" t="s">
        <v>4</v>
      </c>
      <c r="BW64" s="5" t="s">
        <v>4</v>
      </c>
      <c r="BX64" s="5" t="s">
        <v>6</v>
      </c>
      <c r="BY64" s="5" t="s">
        <v>4</v>
      </c>
      <c r="BZ64" s="5" t="s">
        <v>4</v>
      </c>
      <c r="CA64" s="5" t="s">
        <v>4</v>
      </c>
      <c r="CB64" s="5" t="s">
        <v>4</v>
      </c>
      <c r="CC64" s="5" t="s">
        <v>4</v>
      </c>
      <c r="CD64" s="5" t="s">
        <v>4</v>
      </c>
      <c r="CE64" s="5" t="s">
        <v>4</v>
      </c>
      <c r="CF64" s="5" t="s">
        <v>4</v>
      </c>
      <c r="CG64" s="5" t="s">
        <v>4</v>
      </c>
      <c r="CH64" s="5" t="s">
        <v>4</v>
      </c>
      <c r="CI64" s="5" t="s">
        <v>4</v>
      </c>
      <c r="CJ64" s="5" t="s">
        <v>4</v>
      </c>
      <c r="CK64" s="5" t="s">
        <v>4</v>
      </c>
      <c r="CL64" s="5" t="s">
        <v>4</v>
      </c>
      <c r="CM64" s="5" t="s">
        <v>4</v>
      </c>
      <c r="CN64" s="5" t="s">
        <v>4</v>
      </c>
      <c r="CO64" s="5" t="s">
        <v>4</v>
      </c>
      <c r="CP64" s="5" t="s">
        <v>4</v>
      </c>
      <c r="CQ64" s="5" t="s">
        <v>4</v>
      </c>
      <c r="CR64" s="5" t="s">
        <v>4</v>
      </c>
      <c r="CS64" s="5" t="s">
        <v>4</v>
      </c>
      <c r="CT64" s="5" t="s">
        <v>4</v>
      </c>
      <c r="CU64" s="5" t="s">
        <v>4</v>
      </c>
      <c r="CV64" s="5" t="s">
        <v>4</v>
      </c>
      <c r="CW64" s="5" t="s">
        <v>4</v>
      </c>
      <c r="CX64" s="5" t="s">
        <v>4</v>
      </c>
      <c r="CY64" s="5" t="s">
        <v>4</v>
      </c>
      <c r="CZ64" s="5" t="s">
        <v>4</v>
      </c>
      <c r="DA64" s="5" t="s">
        <v>4</v>
      </c>
      <c r="DB64" s="5" t="s">
        <v>4</v>
      </c>
      <c r="DC64" s="5" t="s">
        <v>4</v>
      </c>
      <c r="DD64" s="5" t="s">
        <v>4</v>
      </c>
      <c r="DE64" s="5" t="s">
        <v>4</v>
      </c>
      <c r="DF64" s="5" t="s">
        <v>4</v>
      </c>
      <c r="DG64" s="5" t="s">
        <v>4</v>
      </c>
    </row>
    <row r="65" spans="1:111" ht="14">
      <c r="A65" s="3" t="str">
        <f t="shared" si="0"/>
        <v/>
      </c>
      <c r="C65" s="3" t="s">
        <v>161</v>
      </c>
      <c r="D65" s="5" t="s">
        <v>6</v>
      </c>
      <c r="E65" s="5" t="s">
        <v>6</v>
      </c>
      <c r="F65" s="5" t="s">
        <v>6</v>
      </c>
      <c r="G65" s="5" t="s">
        <v>6</v>
      </c>
      <c r="H65" s="5" t="s">
        <v>6</v>
      </c>
      <c r="I65" s="5" t="s">
        <v>6</v>
      </c>
      <c r="J65" s="5" t="s">
        <v>6</v>
      </c>
      <c r="K65" s="5" t="s">
        <v>6</v>
      </c>
      <c r="L65" s="5" t="s">
        <v>6</v>
      </c>
      <c r="M65" s="5" t="s">
        <v>6</v>
      </c>
      <c r="N65" s="5" t="s">
        <v>6</v>
      </c>
      <c r="O65" s="5" t="s">
        <v>6</v>
      </c>
      <c r="P65" s="5" t="s">
        <v>6</v>
      </c>
      <c r="Q65" s="5" t="s">
        <v>6</v>
      </c>
      <c r="R65" s="5" t="s">
        <v>6</v>
      </c>
      <c r="S65" s="5" t="s">
        <v>6</v>
      </c>
      <c r="T65" s="5" t="s">
        <v>6</v>
      </c>
      <c r="U65" s="5" t="s">
        <v>6</v>
      </c>
      <c r="V65" s="5" t="s">
        <v>6</v>
      </c>
      <c r="W65" s="5" t="s">
        <v>6</v>
      </c>
      <c r="X65" s="5" t="s">
        <v>6</v>
      </c>
      <c r="Y65" s="5" t="s">
        <v>6</v>
      </c>
      <c r="Z65" s="5" t="s">
        <v>6</v>
      </c>
      <c r="AA65" s="5" t="s">
        <v>6</v>
      </c>
      <c r="AB65" s="5" t="s">
        <v>6</v>
      </c>
      <c r="AC65" s="5" t="s">
        <v>6</v>
      </c>
      <c r="AD65" s="5" t="s">
        <v>6</v>
      </c>
      <c r="AE65" s="5" t="s">
        <v>6</v>
      </c>
      <c r="AF65" s="5" t="s">
        <v>6</v>
      </c>
      <c r="AG65" s="5" t="s">
        <v>6</v>
      </c>
      <c r="AH65" s="5" t="s">
        <v>6</v>
      </c>
      <c r="AI65" s="5" t="s">
        <v>6</v>
      </c>
      <c r="AJ65" s="5" t="s">
        <v>6</v>
      </c>
      <c r="AK65" s="5" t="s">
        <v>6</v>
      </c>
      <c r="AL65" s="5" t="s">
        <v>6</v>
      </c>
      <c r="AM65" s="5" t="s">
        <v>6</v>
      </c>
      <c r="AN65" s="5" t="s">
        <v>6</v>
      </c>
      <c r="AO65" s="5" t="s">
        <v>6</v>
      </c>
      <c r="AP65" s="5" t="s">
        <v>6</v>
      </c>
      <c r="AQ65" s="5" t="s">
        <v>6</v>
      </c>
      <c r="AR65" s="5" t="s">
        <v>6</v>
      </c>
      <c r="AS65" s="5" t="s">
        <v>6</v>
      </c>
      <c r="AT65" s="5" t="s">
        <v>6</v>
      </c>
      <c r="AU65" s="5"/>
      <c r="AV65" s="5"/>
      <c r="AW65" s="5" t="s">
        <v>6</v>
      </c>
      <c r="AX65" s="5" t="s">
        <v>6</v>
      </c>
      <c r="AY65" s="5" t="s">
        <v>6</v>
      </c>
      <c r="AZ65" s="5" t="s">
        <v>6</v>
      </c>
      <c r="BA65" s="5" t="s">
        <v>6</v>
      </c>
      <c r="BB65" s="5" t="s">
        <v>6</v>
      </c>
      <c r="BC65" s="5" t="s">
        <v>6</v>
      </c>
      <c r="BD65" s="5" t="s">
        <v>6</v>
      </c>
      <c r="BE65" s="5" t="s">
        <v>6</v>
      </c>
      <c r="BF65" s="5" t="s">
        <v>6</v>
      </c>
      <c r="BG65" s="5" t="s">
        <v>6</v>
      </c>
      <c r="BH65" s="5" t="s">
        <v>6</v>
      </c>
      <c r="BI65" s="5" t="s">
        <v>6</v>
      </c>
      <c r="BJ65" s="5" t="s">
        <v>6</v>
      </c>
      <c r="BK65" s="5" t="s">
        <v>6</v>
      </c>
      <c r="BL65" s="5" t="s">
        <v>6</v>
      </c>
      <c r="BM65" s="5" t="s">
        <v>6</v>
      </c>
      <c r="BN65" s="5" t="s">
        <v>6</v>
      </c>
      <c r="BO65" s="5" t="s">
        <v>4</v>
      </c>
      <c r="BP65" s="5" t="s">
        <v>4</v>
      </c>
      <c r="BQ65" s="5" t="s">
        <v>6</v>
      </c>
      <c r="BR65" s="5" t="s">
        <v>4</v>
      </c>
      <c r="BS65" s="5" t="s">
        <v>4</v>
      </c>
      <c r="BT65" s="5" t="s">
        <v>4</v>
      </c>
      <c r="BU65" s="5" t="s">
        <v>4</v>
      </c>
      <c r="BV65" s="5" t="s">
        <v>6</v>
      </c>
      <c r="BW65" s="5" t="s">
        <v>6</v>
      </c>
      <c r="BX65" s="5" t="s">
        <v>4</v>
      </c>
      <c r="BY65" s="5" t="s">
        <v>4</v>
      </c>
      <c r="BZ65" s="5" t="s">
        <v>6</v>
      </c>
      <c r="CA65" s="5" t="s">
        <v>6</v>
      </c>
      <c r="CB65" s="5" t="s">
        <v>6</v>
      </c>
      <c r="CC65" s="5" t="s">
        <v>6</v>
      </c>
      <c r="CD65" s="5" t="s">
        <v>6</v>
      </c>
      <c r="CE65" s="5" t="s">
        <v>6</v>
      </c>
      <c r="CF65" s="5" t="s">
        <v>6</v>
      </c>
      <c r="CG65" s="5" t="s">
        <v>6</v>
      </c>
      <c r="CH65" s="5" t="s">
        <v>4</v>
      </c>
      <c r="CI65" s="5" t="s">
        <v>4</v>
      </c>
      <c r="CJ65" s="5" t="s">
        <v>4</v>
      </c>
      <c r="CK65" s="5" t="s">
        <v>4</v>
      </c>
      <c r="CL65" s="5" t="s">
        <v>4</v>
      </c>
      <c r="CM65" s="5" t="s">
        <v>4</v>
      </c>
      <c r="CN65" s="5" t="s">
        <v>4</v>
      </c>
      <c r="CO65" s="5" t="s">
        <v>4</v>
      </c>
      <c r="CP65" s="5" t="s">
        <v>4</v>
      </c>
      <c r="CQ65" s="5" t="s">
        <v>4</v>
      </c>
      <c r="CR65" s="5" t="s">
        <v>4</v>
      </c>
      <c r="CS65" s="5" t="s">
        <v>4</v>
      </c>
      <c r="CT65" s="5" t="s">
        <v>4</v>
      </c>
      <c r="CU65" s="5" t="s">
        <v>4</v>
      </c>
      <c r="CV65" s="5" t="s">
        <v>4</v>
      </c>
      <c r="CW65" s="5" t="s">
        <v>4</v>
      </c>
      <c r="CX65" s="5" t="s">
        <v>6</v>
      </c>
      <c r="CY65" s="5" t="s">
        <v>6</v>
      </c>
      <c r="CZ65" s="5" t="s">
        <v>4</v>
      </c>
      <c r="DA65" s="5" t="s">
        <v>4</v>
      </c>
      <c r="DB65" s="5" t="s">
        <v>4</v>
      </c>
      <c r="DC65" s="5" t="s">
        <v>4</v>
      </c>
      <c r="DD65" s="5" t="s">
        <v>6</v>
      </c>
      <c r="DE65" s="5" t="s">
        <v>6</v>
      </c>
      <c r="DF65" s="5" t="s">
        <v>6</v>
      </c>
      <c r="DG65" s="5" t="s">
        <v>6</v>
      </c>
    </row>
    <row r="66" spans="1:111" ht="14">
      <c r="A66" s="3" t="str">
        <f t="shared" si="0"/>
        <v/>
      </c>
      <c r="C66" s="3" t="s">
        <v>162</v>
      </c>
      <c r="D66" s="5" t="s">
        <v>4</v>
      </c>
      <c r="E66" s="5" t="s">
        <v>4</v>
      </c>
      <c r="F66" s="5" t="s">
        <v>6</v>
      </c>
      <c r="G66" s="5" t="s">
        <v>6</v>
      </c>
      <c r="H66" s="5" t="s">
        <v>4</v>
      </c>
      <c r="I66" s="5" t="s">
        <v>4</v>
      </c>
      <c r="J66" s="5" t="s">
        <v>4</v>
      </c>
      <c r="K66" s="5" t="s">
        <v>4</v>
      </c>
      <c r="L66" s="5" t="s">
        <v>4</v>
      </c>
      <c r="M66" s="5" t="s">
        <v>6</v>
      </c>
      <c r="N66" s="5" t="s">
        <v>6</v>
      </c>
      <c r="O66" s="5" t="s">
        <v>6</v>
      </c>
      <c r="P66" s="5" t="s">
        <v>6</v>
      </c>
      <c r="Q66" s="5" t="s">
        <v>6</v>
      </c>
      <c r="R66" s="5" t="s">
        <v>6</v>
      </c>
      <c r="S66" s="5" t="s">
        <v>6</v>
      </c>
      <c r="T66" s="5" t="s">
        <v>6</v>
      </c>
      <c r="U66" s="5" t="s">
        <v>6</v>
      </c>
      <c r="V66" s="5" t="s">
        <v>4</v>
      </c>
      <c r="W66" s="5" t="s">
        <v>4</v>
      </c>
      <c r="X66" s="5" t="s">
        <v>4</v>
      </c>
      <c r="Y66" s="5" t="s">
        <v>6</v>
      </c>
      <c r="Z66" s="5" t="s">
        <v>4</v>
      </c>
      <c r="AA66" s="5" t="s">
        <v>4</v>
      </c>
      <c r="AB66" s="5" t="s">
        <v>4</v>
      </c>
      <c r="AC66" s="5" t="s">
        <v>4</v>
      </c>
      <c r="AD66" s="5" t="s">
        <v>6</v>
      </c>
      <c r="AE66" s="5" t="s">
        <v>4</v>
      </c>
      <c r="AF66" s="5" t="s">
        <v>4</v>
      </c>
      <c r="AG66" s="5" t="s">
        <v>4</v>
      </c>
      <c r="AH66" s="5" t="s">
        <v>4</v>
      </c>
      <c r="AI66" s="5" t="s">
        <v>6</v>
      </c>
      <c r="AJ66" s="5" t="s">
        <v>6</v>
      </c>
      <c r="AK66" s="5" t="s">
        <v>6</v>
      </c>
      <c r="AL66" s="5" t="s">
        <v>6</v>
      </c>
      <c r="AM66" s="5" t="s">
        <v>6</v>
      </c>
      <c r="AN66" s="5" t="s">
        <v>6</v>
      </c>
      <c r="AO66" s="5" t="s">
        <v>6</v>
      </c>
      <c r="AP66" s="5" t="s">
        <v>6</v>
      </c>
      <c r="AQ66" s="5" t="s">
        <v>6</v>
      </c>
      <c r="AR66" s="5" t="s">
        <v>6</v>
      </c>
      <c r="AS66" s="5" t="s">
        <v>6</v>
      </c>
      <c r="AT66" s="5" t="s">
        <v>6</v>
      </c>
      <c r="AU66" s="5"/>
      <c r="AV66" s="5"/>
      <c r="AW66" s="5" t="s">
        <v>6</v>
      </c>
      <c r="AX66" s="5" t="s">
        <v>6</v>
      </c>
      <c r="AY66" s="5" t="s">
        <v>6</v>
      </c>
      <c r="AZ66" s="5" t="s">
        <v>6</v>
      </c>
      <c r="BA66" s="5" t="s">
        <v>6</v>
      </c>
      <c r="BB66" s="5" t="s">
        <v>6</v>
      </c>
      <c r="BC66" s="5" t="s">
        <v>6</v>
      </c>
      <c r="BD66" s="5" t="s">
        <v>6</v>
      </c>
      <c r="BE66" s="5" t="s">
        <v>6</v>
      </c>
      <c r="BF66" s="5" t="s">
        <v>6</v>
      </c>
      <c r="BG66" s="5" t="s">
        <v>4</v>
      </c>
      <c r="BH66" s="5" t="s">
        <v>4</v>
      </c>
      <c r="BI66" s="5" t="s">
        <v>4</v>
      </c>
      <c r="BJ66" s="5" t="s">
        <v>4</v>
      </c>
      <c r="BK66" s="5" t="s">
        <v>6</v>
      </c>
      <c r="BL66" s="5" t="s">
        <v>6</v>
      </c>
      <c r="BM66" s="5" t="s">
        <v>6</v>
      </c>
      <c r="BN66" s="5" t="s">
        <v>6</v>
      </c>
      <c r="BO66" s="5" t="s">
        <v>4</v>
      </c>
      <c r="BP66" s="5" t="s">
        <v>4</v>
      </c>
      <c r="BQ66" s="5" t="s">
        <v>6</v>
      </c>
      <c r="BR66" s="5" t="s">
        <v>4</v>
      </c>
      <c r="BS66" s="5" t="s">
        <v>4</v>
      </c>
      <c r="BT66" s="5" t="s">
        <v>4</v>
      </c>
      <c r="BU66" s="5" t="s">
        <v>4</v>
      </c>
      <c r="BV66" s="5" t="s">
        <v>4</v>
      </c>
      <c r="BW66" s="5" t="s">
        <v>4</v>
      </c>
      <c r="BX66" s="5" t="s">
        <v>4</v>
      </c>
      <c r="BY66" s="5" t="s">
        <v>4</v>
      </c>
      <c r="BZ66" s="5" t="s">
        <v>4</v>
      </c>
      <c r="CA66" s="5" t="s">
        <v>4</v>
      </c>
      <c r="CB66" s="5" t="s">
        <v>4</v>
      </c>
      <c r="CC66" s="5" t="s">
        <v>4</v>
      </c>
      <c r="CD66" s="5" t="s">
        <v>4</v>
      </c>
      <c r="CE66" s="5" t="s">
        <v>4</v>
      </c>
      <c r="CF66" s="5" t="s">
        <v>4</v>
      </c>
      <c r="CG66" s="5" t="s">
        <v>4</v>
      </c>
      <c r="CH66" s="5" t="s">
        <v>4</v>
      </c>
      <c r="CI66" s="5" t="s">
        <v>4</v>
      </c>
      <c r="CJ66" s="5" t="s">
        <v>4</v>
      </c>
      <c r="CK66" s="5" t="s">
        <v>4</v>
      </c>
      <c r="CL66" s="5" t="s">
        <v>4</v>
      </c>
      <c r="CM66" s="5" t="s">
        <v>4</v>
      </c>
      <c r="CN66" s="5" t="s">
        <v>4</v>
      </c>
      <c r="CO66" s="5" t="s">
        <v>4</v>
      </c>
      <c r="CP66" s="5" t="s">
        <v>4</v>
      </c>
      <c r="CQ66" s="5" t="s">
        <v>4</v>
      </c>
      <c r="CR66" s="5" t="s">
        <v>4</v>
      </c>
      <c r="CS66" s="5" t="s">
        <v>4</v>
      </c>
      <c r="CT66" s="5" t="s">
        <v>4</v>
      </c>
      <c r="CU66" s="5" t="s">
        <v>4</v>
      </c>
      <c r="CV66" s="5" t="s">
        <v>4</v>
      </c>
      <c r="CW66" s="5" t="s">
        <v>4</v>
      </c>
      <c r="CX66" s="5" t="s">
        <v>4</v>
      </c>
      <c r="CY66" s="5" t="s">
        <v>4</v>
      </c>
      <c r="CZ66" s="5" t="s">
        <v>4</v>
      </c>
      <c r="DA66" s="5" t="s">
        <v>4</v>
      </c>
      <c r="DB66" s="5" t="s">
        <v>4</v>
      </c>
      <c r="DC66" s="5" t="s">
        <v>4</v>
      </c>
      <c r="DD66" s="5" t="s">
        <v>4</v>
      </c>
      <c r="DE66" s="5" t="s">
        <v>4</v>
      </c>
      <c r="DF66" s="5" t="s">
        <v>4</v>
      </c>
      <c r="DG66" s="5" t="s">
        <v>4</v>
      </c>
    </row>
    <row r="67" spans="1:111" ht="14">
      <c r="A67" s="3" t="str">
        <f t="shared" si="0"/>
        <v/>
      </c>
      <c r="C67" s="3" t="s">
        <v>163</v>
      </c>
      <c r="D67" s="5" t="s">
        <v>4</v>
      </c>
      <c r="E67" s="5" t="s">
        <v>4</v>
      </c>
      <c r="F67" s="5" t="s">
        <v>6</v>
      </c>
      <c r="G67" s="5" t="s">
        <v>6</v>
      </c>
      <c r="H67" s="5" t="s">
        <v>4</v>
      </c>
      <c r="I67" s="5" t="s">
        <v>4</v>
      </c>
      <c r="J67" s="5" t="s">
        <v>4</v>
      </c>
      <c r="K67" s="5" t="s">
        <v>4</v>
      </c>
      <c r="L67" s="5" t="s">
        <v>4</v>
      </c>
      <c r="M67" s="5" t="s">
        <v>4</v>
      </c>
      <c r="N67" s="5" t="s">
        <v>4</v>
      </c>
      <c r="O67" s="5" t="s">
        <v>4</v>
      </c>
      <c r="P67" s="5" t="s">
        <v>4</v>
      </c>
      <c r="Q67" s="5" t="s">
        <v>4</v>
      </c>
      <c r="R67" s="5" t="s">
        <v>6</v>
      </c>
      <c r="S67" s="5" t="s">
        <v>6</v>
      </c>
      <c r="T67" s="5" t="s">
        <v>4</v>
      </c>
      <c r="U67" s="5" t="s">
        <v>4</v>
      </c>
      <c r="V67" s="5" t="s">
        <v>4</v>
      </c>
      <c r="W67" s="5" t="s">
        <v>4</v>
      </c>
      <c r="X67" s="5" t="s">
        <v>4</v>
      </c>
      <c r="Y67" s="5" t="s">
        <v>4</v>
      </c>
      <c r="Z67" s="5" t="s">
        <v>4</v>
      </c>
      <c r="AA67" s="5" t="s">
        <v>4</v>
      </c>
      <c r="AB67" s="5" t="s">
        <v>4</v>
      </c>
      <c r="AC67" s="5" t="s">
        <v>4</v>
      </c>
      <c r="AD67" s="5" t="s">
        <v>6</v>
      </c>
      <c r="AE67" s="5" t="s">
        <v>4</v>
      </c>
      <c r="AF67" s="5" t="s">
        <v>4</v>
      </c>
      <c r="AG67" s="5" t="s">
        <v>4</v>
      </c>
      <c r="AH67" s="5" t="s">
        <v>4</v>
      </c>
      <c r="AI67" s="5" t="s">
        <v>4</v>
      </c>
      <c r="AJ67" s="5" t="s">
        <v>4</v>
      </c>
      <c r="AK67" s="5" t="s">
        <v>4</v>
      </c>
      <c r="AL67" s="5" t="s">
        <v>4</v>
      </c>
      <c r="AM67" s="5" t="s">
        <v>6</v>
      </c>
      <c r="AN67" s="5" t="s">
        <v>6</v>
      </c>
      <c r="AO67" s="5" t="s">
        <v>6</v>
      </c>
      <c r="AP67" s="5" t="s">
        <v>6</v>
      </c>
      <c r="AQ67" s="5" t="s">
        <v>4</v>
      </c>
      <c r="AR67" s="5" t="s">
        <v>4</v>
      </c>
      <c r="AS67" s="5" t="s">
        <v>4</v>
      </c>
      <c r="AT67" s="5" t="s">
        <v>4</v>
      </c>
      <c r="AU67" s="5"/>
      <c r="AV67" s="5"/>
      <c r="AW67" s="5" t="s">
        <v>4</v>
      </c>
      <c r="AX67" s="5" t="s">
        <v>4</v>
      </c>
      <c r="AY67" s="5" t="s">
        <v>4</v>
      </c>
      <c r="AZ67" s="5" t="s">
        <v>4</v>
      </c>
      <c r="BA67" s="5" t="s">
        <v>4</v>
      </c>
      <c r="BB67" s="5" t="s">
        <v>4</v>
      </c>
      <c r="BC67" s="5" t="s">
        <v>4</v>
      </c>
      <c r="BD67" s="5" t="s">
        <v>4</v>
      </c>
      <c r="BE67" s="5" t="s">
        <v>4</v>
      </c>
      <c r="BF67" s="5" t="s">
        <v>4</v>
      </c>
      <c r="BG67" s="5" t="s">
        <v>6</v>
      </c>
      <c r="BH67" s="5" t="s">
        <v>6</v>
      </c>
      <c r="BI67" s="5" t="s">
        <v>6</v>
      </c>
      <c r="BJ67" s="5" t="s">
        <v>6</v>
      </c>
      <c r="BK67" s="5" t="s">
        <v>6</v>
      </c>
      <c r="BL67" s="5" t="s">
        <v>6</v>
      </c>
      <c r="BM67" s="5" t="s">
        <v>4</v>
      </c>
      <c r="BN67" s="5" t="s">
        <v>4</v>
      </c>
      <c r="BO67" s="5" t="s">
        <v>4</v>
      </c>
      <c r="BP67" s="5" t="s">
        <v>4</v>
      </c>
      <c r="BQ67" s="5" t="s">
        <v>6</v>
      </c>
      <c r="BR67" s="5" t="s">
        <v>4</v>
      </c>
      <c r="BS67" s="5" t="s">
        <v>4</v>
      </c>
      <c r="BT67" s="5" t="s">
        <v>4</v>
      </c>
      <c r="BU67" s="5" t="s">
        <v>4</v>
      </c>
      <c r="BV67" s="5" t="s">
        <v>4</v>
      </c>
      <c r="BW67" s="5" t="s">
        <v>4</v>
      </c>
      <c r="BX67" s="5" t="s">
        <v>4</v>
      </c>
      <c r="BY67" s="5" t="s">
        <v>4</v>
      </c>
      <c r="BZ67" s="5" t="s">
        <v>4</v>
      </c>
      <c r="CA67" s="5" t="s">
        <v>4</v>
      </c>
      <c r="CB67" s="5" t="s">
        <v>4</v>
      </c>
      <c r="CC67" s="5" t="s">
        <v>4</v>
      </c>
      <c r="CD67" s="5" t="s">
        <v>4</v>
      </c>
      <c r="CE67" s="5" t="s">
        <v>4</v>
      </c>
      <c r="CF67" s="5" t="s">
        <v>4</v>
      </c>
      <c r="CG67" s="5" t="s">
        <v>4</v>
      </c>
      <c r="CH67" s="5" t="s">
        <v>4</v>
      </c>
      <c r="CI67" s="5" t="s">
        <v>4</v>
      </c>
      <c r="CJ67" s="5" t="s">
        <v>4</v>
      </c>
      <c r="CK67" s="5" t="s">
        <v>4</v>
      </c>
      <c r="CL67" s="5" t="s">
        <v>4</v>
      </c>
      <c r="CM67" s="5" t="s">
        <v>4</v>
      </c>
      <c r="CN67" s="5" t="s">
        <v>4</v>
      </c>
      <c r="CO67" s="5" t="s">
        <v>4</v>
      </c>
      <c r="CP67" s="5" t="s">
        <v>4</v>
      </c>
      <c r="CQ67" s="5" t="s">
        <v>4</v>
      </c>
      <c r="CR67" s="5" t="s">
        <v>4</v>
      </c>
      <c r="CS67" s="5" t="s">
        <v>4</v>
      </c>
      <c r="CT67" s="5" t="s">
        <v>4</v>
      </c>
      <c r="CU67" s="5" t="s">
        <v>4</v>
      </c>
      <c r="CV67" s="5" t="s">
        <v>4</v>
      </c>
      <c r="CW67" s="5" t="s">
        <v>4</v>
      </c>
      <c r="CX67" s="5" t="s">
        <v>4</v>
      </c>
      <c r="CY67" s="5" t="s">
        <v>4</v>
      </c>
      <c r="CZ67" s="5" t="s">
        <v>4</v>
      </c>
      <c r="DA67" s="5" t="s">
        <v>4</v>
      </c>
      <c r="DB67" s="5" t="s">
        <v>4</v>
      </c>
      <c r="DC67" s="5" t="s">
        <v>4</v>
      </c>
      <c r="DD67" s="5" t="s">
        <v>4</v>
      </c>
      <c r="DE67" s="5" t="s">
        <v>4</v>
      </c>
      <c r="DF67" s="5" t="s">
        <v>4</v>
      </c>
      <c r="DG67" s="5" t="s">
        <v>4</v>
      </c>
    </row>
    <row r="68" spans="1:111" ht="14">
      <c r="A68" s="3" t="str">
        <f t="shared" si="0"/>
        <v/>
      </c>
      <c r="C68" s="3" t="s">
        <v>164</v>
      </c>
      <c r="D68" s="5" t="s">
        <v>6</v>
      </c>
      <c r="E68" s="5" t="s">
        <v>6</v>
      </c>
      <c r="F68" s="5" t="s">
        <v>6</v>
      </c>
      <c r="G68" s="5" t="s">
        <v>6</v>
      </c>
      <c r="H68" s="5" t="s">
        <v>6</v>
      </c>
      <c r="I68" s="5" t="s">
        <v>6</v>
      </c>
      <c r="J68" s="5" t="s">
        <v>6</v>
      </c>
      <c r="K68" s="5" t="s">
        <v>6</v>
      </c>
      <c r="L68" s="5" t="s">
        <v>6</v>
      </c>
      <c r="M68" s="5" t="s">
        <v>6</v>
      </c>
      <c r="N68" s="5" t="s">
        <v>6</v>
      </c>
      <c r="O68" s="5" t="s">
        <v>6</v>
      </c>
      <c r="P68" s="5" t="s">
        <v>6</v>
      </c>
      <c r="Q68" s="5" t="s">
        <v>6</v>
      </c>
      <c r="R68" s="5" t="s">
        <v>6</v>
      </c>
      <c r="S68" s="5" t="s">
        <v>6</v>
      </c>
      <c r="T68" s="5" t="s">
        <v>6</v>
      </c>
      <c r="U68" s="5" t="s">
        <v>6</v>
      </c>
      <c r="V68" s="5" t="s">
        <v>6</v>
      </c>
      <c r="W68" s="5" t="s">
        <v>6</v>
      </c>
      <c r="X68" s="5" t="s">
        <v>6</v>
      </c>
      <c r="Y68" s="5" t="s">
        <v>6</v>
      </c>
      <c r="Z68" s="5" t="s">
        <v>6</v>
      </c>
      <c r="AA68" s="5" t="s">
        <v>6</v>
      </c>
      <c r="AB68" s="5" t="s">
        <v>6</v>
      </c>
      <c r="AC68" s="5" t="s">
        <v>6</v>
      </c>
      <c r="AD68" s="5" t="s">
        <v>6</v>
      </c>
      <c r="AE68" s="5" t="s">
        <v>6</v>
      </c>
      <c r="AF68" s="5" t="s">
        <v>6</v>
      </c>
      <c r="AG68" s="5" t="s">
        <v>6</v>
      </c>
      <c r="AH68" s="5" t="s">
        <v>6</v>
      </c>
      <c r="AI68" s="5" t="s">
        <v>6</v>
      </c>
      <c r="AJ68" s="5" t="s">
        <v>6</v>
      </c>
      <c r="AK68" s="5" t="s">
        <v>6</v>
      </c>
      <c r="AL68" s="5" t="s">
        <v>6</v>
      </c>
      <c r="AM68" s="5" t="s">
        <v>6</v>
      </c>
      <c r="AN68" s="5" t="s">
        <v>6</v>
      </c>
      <c r="AO68" s="5" t="s">
        <v>6</v>
      </c>
      <c r="AP68" s="5" t="s">
        <v>6</v>
      </c>
      <c r="AQ68" s="5" t="s">
        <v>6</v>
      </c>
      <c r="AR68" s="5" t="s">
        <v>6</v>
      </c>
      <c r="AS68" s="5" t="s">
        <v>6</v>
      </c>
      <c r="AT68" s="5" t="s">
        <v>6</v>
      </c>
      <c r="AU68" s="5"/>
      <c r="AV68" s="5"/>
      <c r="AW68" s="5" t="s">
        <v>6</v>
      </c>
      <c r="AX68" s="5" t="s">
        <v>6</v>
      </c>
      <c r="AY68" s="5" t="s">
        <v>6</v>
      </c>
      <c r="AZ68" s="5" t="s">
        <v>6</v>
      </c>
      <c r="BA68" s="5" t="s">
        <v>6</v>
      </c>
      <c r="BB68" s="5" t="s">
        <v>6</v>
      </c>
      <c r="BC68" s="5" t="s">
        <v>6</v>
      </c>
      <c r="BD68" s="5" t="s">
        <v>6</v>
      </c>
      <c r="BE68" s="5" t="s">
        <v>6</v>
      </c>
      <c r="BF68" s="5" t="s">
        <v>6</v>
      </c>
      <c r="BG68" s="5" t="s">
        <v>6</v>
      </c>
      <c r="BH68" s="5" t="s">
        <v>6</v>
      </c>
      <c r="BI68" s="5" t="s">
        <v>6</v>
      </c>
      <c r="BJ68" s="5" t="s">
        <v>6</v>
      </c>
      <c r="BK68" s="5" t="s">
        <v>6</v>
      </c>
      <c r="BL68" s="5" t="s">
        <v>6</v>
      </c>
      <c r="BM68" s="5" t="s">
        <v>6</v>
      </c>
      <c r="BN68" s="5" t="s">
        <v>6</v>
      </c>
      <c r="BO68" s="5" t="s">
        <v>4</v>
      </c>
      <c r="BP68" s="5" t="s">
        <v>6</v>
      </c>
      <c r="BQ68" s="5" t="s">
        <v>6</v>
      </c>
      <c r="BR68" s="5" t="s">
        <v>4</v>
      </c>
      <c r="BS68" s="5" t="s">
        <v>4</v>
      </c>
      <c r="BT68" s="5" t="s">
        <v>4</v>
      </c>
      <c r="BU68" s="5" t="s">
        <v>4</v>
      </c>
      <c r="BV68" s="5" t="s">
        <v>6</v>
      </c>
      <c r="BW68" s="5" t="s">
        <v>6</v>
      </c>
      <c r="BX68" s="5" t="s">
        <v>6</v>
      </c>
      <c r="BY68" s="5" t="s">
        <v>6</v>
      </c>
      <c r="BZ68" s="5" t="s">
        <v>6</v>
      </c>
      <c r="CA68" s="5" t="s">
        <v>6</v>
      </c>
      <c r="CB68" s="5" t="s">
        <v>6</v>
      </c>
      <c r="CC68" s="5" t="s">
        <v>6</v>
      </c>
      <c r="CD68" s="5" t="s">
        <v>6</v>
      </c>
      <c r="CE68" s="5" t="s">
        <v>6</v>
      </c>
      <c r="CF68" s="5" t="s">
        <v>6</v>
      </c>
      <c r="CG68" s="5" t="s">
        <v>6</v>
      </c>
      <c r="CH68" s="5" t="s">
        <v>4</v>
      </c>
      <c r="CI68" s="5" t="s">
        <v>4</v>
      </c>
      <c r="CJ68" s="5" t="s">
        <v>4</v>
      </c>
      <c r="CK68" s="5" t="s">
        <v>4</v>
      </c>
      <c r="CL68" s="5" t="s">
        <v>4</v>
      </c>
      <c r="CM68" s="5" t="s">
        <v>4</v>
      </c>
      <c r="CN68" s="5" t="s">
        <v>4</v>
      </c>
      <c r="CO68" s="5" t="s">
        <v>4</v>
      </c>
      <c r="CP68" s="5" t="s">
        <v>4</v>
      </c>
      <c r="CQ68" s="5" t="s">
        <v>4</v>
      </c>
      <c r="CR68" s="5" t="s">
        <v>4</v>
      </c>
      <c r="CS68" s="5" t="s">
        <v>4</v>
      </c>
      <c r="CT68" s="5" t="s">
        <v>4</v>
      </c>
      <c r="CU68" s="5" t="s">
        <v>4</v>
      </c>
      <c r="CV68" s="5" t="s">
        <v>6</v>
      </c>
      <c r="CW68" s="5" t="s">
        <v>6</v>
      </c>
      <c r="CX68" s="5" t="s">
        <v>6</v>
      </c>
      <c r="CY68" s="5" t="s">
        <v>6</v>
      </c>
      <c r="CZ68" s="5" t="s">
        <v>4</v>
      </c>
      <c r="DA68" s="5" t="s">
        <v>4</v>
      </c>
      <c r="DB68" s="5" t="s">
        <v>6</v>
      </c>
      <c r="DC68" s="5" t="s">
        <v>6</v>
      </c>
      <c r="DD68" s="5" t="s">
        <v>6</v>
      </c>
      <c r="DE68" s="5" t="s">
        <v>6</v>
      </c>
      <c r="DF68" s="5" t="s">
        <v>4</v>
      </c>
      <c r="DG68" s="5" t="s">
        <v>4</v>
      </c>
    </row>
    <row r="69" spans="1:111" ht="14">
      <c r="A69" s="3" t="str">
        <f t="shared" si="0"/>
        <v/>
      </c>
      <c r="C69" s="3" t="s">
        <v>165</v>
      </c>
      <c r="D69" s="5" t="s">
        <v>6</v>
      </c>
      <c r="E69" s="5" t="s">
        <v>6</v>
      </c>
      <c r="F69" s="5" t="s">
        <v>6</v>
      </c>
      <c r="G69" s="5" t="s">
        <v>6</v>
      </c>
      <c r="H69" s="5" t="s">
        <v>6</v>
      </c>
      <c r="I69" s="5" t="s">
        <v>6</v>
      </c>
      <c r="J69" s="5" t="s">
        <v>6</v>
      </c>
      <c r="K69" s="5" t="s">
        <v>6</v>
      </c>
      <c r="L69" s="5" t="s">
        <v>6</v>
      </c>
      <c r="M69" s="5" t="s">
        <v>6</v>
      </c>
      <c r="N69" s="5" t="s">
        <v>6</v>
      </c>
      <c r="O69" s="5" t="s">
        <v>6</v>
      </c>
      <c r="P69" s="5" t="s">
        <v>6</v>
      </c>
      <c r="Q69" s="5" t="s">
        <v>6</v>
      </c>
      <c r="R69" s="5" t="s">
        <v>6</v>
      </c>
      <c r="S69" s="5" t="s">
        <v>6</v>
      </c>
      <c r="T69" s="5" t="s">
        <v>6</v>
      </c>
      <c r="U69" s="5" t="s">
        <v>6</v>
      </c>
      <c r="V69" s="5" t="s">
        <v>6</v>
      </c>
      <c r="W69" s="5" t="s">
        <v>6</v>
      </c>
      <c r="X69" s="5" t="s">
        <v>6</v>
      </c>
      <c r="Y69" s="5" t="s">
        <v>6</v>
      </c>
      <c r="Z69" s="5" t="s">
        <v>6</v>
      </c>
      <c r="AA69" s="5" t="s">
        <v>6</v>
      </c>
      <c r="AB69" s="5" t="s">
        <v>6</v>
      </c>
      <c r="AC69" s="5" t="s">
        <v>6</v>
      </c>
      <c r="AD69" s="5" t="s">
        <v>6</v>
      </c>
      <c r="AE69" s="5" t="s">
        <v>6</v>
      </c>
      <c r="AF69" s="5" t="s">
        <v>6</v>
      </c>
      <c r="AG69" s="5" t="s">
        <v>6</v>
      </c>
      <c r="AH69" s="5" t="s">
        <v>6</v>
      </c>
      <c r="AI69" s="5" t="s">
        <v>6</v>
      </c>
      <c r="AJ69" s="5" t="s">
        <v>6</v>
      </c>
      <c r="AK69" s="5" t="s">
        <v>6</v>
      </c>
      <c r="AL69" s="5" t="s">
        <v>6</v>
      </c>
      <c r="AM69" s="5" t="s">
        <v>6</v>
      </c>
      <c r="AN69" s="5" t="s">
        <v>6</v>
      </c>
      <c r="AO69" s="5" t="s">
        <v>6</v>
      </c>
      <c r="AP69" s="5" t="s">
        <v>6</v>
      </c>
      <c r="AQ69" s="5" t="s">
        <v>6</v>
      </c>
      <c r="AR69" s="5" t="s">
        <v>6</v>
      </c>
      <c r="AS69" s="5" t="s">
        <v>6</v>
      </c>
      <c r="AT69" s="5" t="s">
        <v>6</v>
      </c>
      <c r="AU69" s="5"/>
      <c r="AV69" s="5"/>
      <c r="AW69" s="5" t="s">
        <v>6</v>
      </c>
      <c r="AX69" s="5" t="s">
        <v>6</v>
      </c>
      <c r="AY69" s="5" t="s">
        <v>6</v>
      </c>
      <c r="AZ69" s="5" t="s">
        <v>6</v>
      </c>
      <c r="BA69" s="5" t="s">
        <v>6</v>
      </c>
      <c r="BB69" s="5" t="s">
        <v>6</v>
      </c>
      <c r="BC69" s="5" t="s">
        <v>6</v>
      </c>
      <c r="BD69" s="5" t="s">
        <v>6</v>
      </c>
      <c r="BE69" s="5" t="s">
        <v>6</v>
      </c>
      <c r="BF69" s="5" t="s">
        <v>6</v>
      </c>
      <c r="BG69" s="5" t="s">
        <v>6</v>
      </c>
      <c r="BH69" s="5" t="s">
        <v>6</v>
      </c>
      <c r="BI69" s="5" t="s">
        <v>6</v>
      </c>
      <c r="BJ69" s="5" t="s">
        <v>6</v>
      </c>
      <c r="BK69" s="5" t="s">
        <v>6</v>
      </c>
      <c r="BL69" s="5" t="s">
        <v>6</v>
      </c>
      <c r="BM69" s="5" t="s">
        <v>6</v>
      </c>
      <c r="BN69" s="5" t="s">
        <v>6</v>
      </c>
      <c r="BO69" s="5" t="s">
        <v>6</v>
      </c>
      <c r="BP69" s="5" t="s">
        <v>6</v>
      </c>
      <c r="BQ69" s="5" t="s">
        <v>6</v>
      </c>
      <c r="BR69" s="5" t="s">
        <v>6</v>
      </c>
      <c r="BS69" s="5" t="s">
        <v>6</v>
      </c>
      <c r="BT69" s="5" t="s">
        <v>6</v>
      </c>
      <c r="BU69" s="5" t="s">
        <v>6</v>
      </c>
      <c r="BV69" s="5" t="s">
        <v>6</v>
      </c>
      <c r="BW69" s="5" t="s">
        <v>6</v>
      </c>
      <c r="BX69" s="5" t="s">
        <v>6</v>
      </c>
      <c r="BY69" s="5" t="s">
        <v>6</v>
      </c>
      <c r="BZ69" s="5" t="s">
        <v>6</v>
      </c>
      <c r="CA69" s="5" t="s">
        <v>6</v>
      </c>
      <c r="CB69" s="5" t="s">
        <v>6</v>
      </c>
      <c r="CC69" s="5" t="s">
        <v>6</v>
      </c>
      <c r="CD69" s="5" t="s">
        <v>6</v>
      </c>
      <c r="CE69" s="5" t="s">
        <v>6</v>
      </c>
      <c r="CF69" s="5" t="s">
        <v>6</v>
      </c>
      <c r="CG69" s="5" t="s">
        <v>6</v>
      </c>
      <c r="CH69" s="5" t="s">
        <v>6</v>
      </c>
      <c r="CI69" s="5" t="s">
        <v>6</v>
      </c>
      <c r="CJ69" s="5" t="s">
        <v>6</v>
      </c>
      <c r="CK69" s="5" t="s">
        <v>6</v>
      </c>
      <c r="CL69" s="5" t="s">
        <v>6</v>
      </c>
      <c r="CM69" s="5" t="s">
        <v>6</v>
      </c>
      <c r="CN69" s="5" t="s">
        <v>6</v>
      </c>
      <c r="CO69" s="5" t="s">
        <v>6</v>
      </c>
      <c r="CP69" s="5" t="s">
        <v>6</v>
      </c>
      <c r="CQ69" s="5" t="s">
        <v>6</v>
      </c>
      <c r="CR69" s="5" t="s">
        <v>6</v>
      </c>
      <c r="CS69" s="5" t="s">
        <v>6</v>
      </c>
      <c r="CT69" s="5" t="s">
        <v>6</v>
      </c>
      <c r="CU69" s="5" t="s">
        <v>6</v>
      </c>
      <c r="CV69" s="5" t="s">
        <v>6</v>
      </c>
      <c r="CW69" s="5" t="s">
        <v>6</v>
      </c>
      <c r="CX69" s="5" t="s">
        <v>6</v>
      </c>
      <c r="CY69" s="5" t="s">
        <v>6</v>
      </c>
      <c r="CZ69" s="5" t="s">
        <v>6</v>
      </c>
      <c r="DA69" s="5" t="s">
        <v>6</v>
      </c>
      <c r="DB69" s="5" t="s">
        <v>6</v>
      </c>
      <c r="DC69" s="5" t="s">
        <v>6</v>
      </c>
      <c r="DD69" s="5" t="s">
        <v>6</v>
      </c>
      <c r="DE69" s="5" t="s">
        <v>6</v>
      </c>
      <c r="DF69" s="5" t="s">
        <v>6</v>
      </c>
      <c r="DG69" s="5" t="s">
        <v>6</v>
      </c>
    </row>
    <row r="70" spans="1:111" ht="14">
      <c r="A70" s="3" t="str">
        <f t="shared" si="0"/>
        <v/>
      </c>
      <c r="C70" s="3" t="s">
        <v>166</v>
      </c>
      <c r="D70" s="5" t="s">
        <v>4</v>
      </c>
      <c r="E70" s="5" t="s">
        <v>4</v>
      </c>
      <c r="F70" s="5" t="s">
        <v>6</v>
      </c>
      <c r="G70" s="5" t="s">
        <v>6</v>
      </c>
      <c r="H70" s="5" t="s">
        <v>4</v>
      </c>
      <c r="I70" s="5" t="s">
        <v>4</v>
      </c>
      <c r="J70" s="5" t="s">
        <v>4</v>
      </c>
      <c r="K70" s="5" t="s">
        <v>4</v>
      </c>
      <c r="L70" s="5" t="s">
        <v>4</v>
      </c>
      <c r="M70" s="5" t="s">
        <v>6</v>
      </c>
      <c r="N70" s="5" t="s">
        <v>4</v>
      </c>
      <c r="O70" s="5" t="s">
        <v>4</v>
      </c>
      <c r="P70" s="5" t="s">
        <v>4</v>
      </c>
      <c r="Q70" s="5" t="s">
        <v>4</v>
      </c>
      <c r="R70" s="5" t="s">
        <v>6</v>
      </c>
      <c r="S70" s="5" t="s">
        <v>6</v>
      </c>
      <c r="T70" s="5" t="s">
        <v>6</v>
      </c>
      <c r="U70" s="5" t="s">
        <v>6</v>
      </c>
      <c r="V70" s="5" t="s">
        <v>6</v>
      </c>
      <c r="W70" s="5" t="s">
        <v>6</v>
      </c>
      <c r="X70" s="5" t="s">
        <v>6</v>
      </c>
      <c r="Y70" s="5" t="s">
        <v>6</v>
      </c>
      <c r="Z70" s="5" t="s">
        <v>4</v>
      </c>
      <c r="AA70" s="5" t="s">
        <v>4</v>
      </c>
      <c r="AB70" s="5" t="s">
        <v>4</v>
      </c>
      <c r="AC70" s="5" t="s">
        <v>4</v>
      </c>
      <c r="AD70" s="5" t="s">
        <v>6</v>
      </c>
      <c r="AE70" s="5" t="s">
        <v>4</v>
      </c>
      <c r="AF70" s="5" t="s">
        <v>4</v>
      </c>
      <c r="AG70" s="5" t="s">
        <v>4</v>
      </c>
      <c r="AH70" s="5" t="s">
        <v>4</v>
      </c>
      <c r="AI70" s="5" t="s">
        <v>4</v>
      </c>
      <c r="AJ70" s="5" t="s">
        <v>4</v>
      </c>
      <c r="AK70" s="5" t="s">
        <v>4</v>
      </c>
      <c r="AL70" s="5" t="s">
        <v>4</v>
      </c>
      <c r="AM70" s="5" t="s">
        <v>4</v>
      </c>
      <c r="AN70" s="5" t="s">
        <v>4</v>
      </c>
      <c r="AO70" s="5" t="s">
        <v>4</v>
      </c>
      <c r="AP70" s="5" t="s">
        <v>4</v>
      </c>
      <c r="AQ70" s="5" t="s">
        <v>4</v>
      </c>
      <c r="AR70" s="5" t="s">
        <v>4</v>
      </c>
      <c r="AS70" s="5" t="s">
        <v>4</v>
      </c>
      <c r="AT70" s="5" t="s">
        <v>4</v>
      </c>
      <c r="AU70" s="5"/>
      <c r="AV70" s="5"/>
      <c r="AW70" s="5" t="s">
        <v>4</v>
      </c>
      <c r="AX70" s="5" t="s">
        <v>4</v>
      </c>
      <c r="AY70" s="5" t="s">
        <v>4</v>
      </c>
      <c r="AZ70" s="5" t="s">
        <v>4</v>
      </c>
      <c r="BA70" s="5" t="s">
        <v>4</v>
      </c>
      <c r="BB70" s="5" t="s">
        <v>4</v>
      </c>
      <c r="BC70" s="5" t="s">
        <v>4</v>
      </c>
      <c r="BD70" s="5" t="s">
        <v>4</v>
      </c>
      <c r="BE70" s="5" t="s">
        <v>4</v>
      </c>
      <c r="BF70" s="5" t="s">
        <v>4</v>
      </c>
      <c r="BG70" s="5" t="s">
        <v>4</v>
      </c>
      <c r="BH70" s="5" t="s">
        <v>4</v>
      </c>
      <c r="BI70" s="5" t="s">
        <v>4</v>
      </c>
      <c r="BJ70" s="5" t="s">
        <v>4</v>
      </c>
      <c r="BK70" s="5" t="s">
        <v>6</v>
      </c>
      <c r="BL70" s="5" t="s">
        <v>6</v>
      </c>
      <c r="BM70" s="5" t="s">
        <v>4</v>
      </c>
      <c r="BN70" s="5" t="s">
        <v>4</v>
      </c>
      <c r="BO70" s="5" t="s">
        <v>4</v>
      </c>
      <c r="BP70" s="5" t="s">
        <v>4</v>
      </c>
      <c r="BQ70" s="5" t="s">
        <v>4</v>
      </c>
      <c r="BR70" s="5" t="s">
        <v>6</v>
      </c>
      <c r="BS70" s="5" t="s">
        <v>6</v>
      </c>
      <c r="BT70" s="5" t="s">
        <v>4</v>
      </c>
      <c r="BU70" s="5" t="s">
        <v>4</v>
      </c>
      <c r="BV70" s="5" t="s">
        <v>4</v>
      </c>
      <c r="BW70" s="5" t="s">
        <v>4</v>
      </c>
      <c r="BX70" s="5" t="s">
        <v>4</v>
      </c>
      <c r="BY70" s="5" t="s">
        <v>4</v>
      </c>
      <c r="BZ70" s="5" t="s">
        <v>4</v>
      </c>
      <c r="CA70" s="5" t="s">
        <v>4</v>
      </c>
      <c r="CB70" s="5" t="s">
        <v>4</v>
      </c>
      <c r="CC70" s="5" t="s">
        <v>4</v>
      </c>
      <c r="CD70" s="5" t="s">
        <v>4</v>
      </c>
      <c r="CE70" s="5" t="s">
        <v>4</v>
      </c>
      <c r="CF70" s="5" t="s">
        <v>4</v>
      </c>
      <c r="CG70" s="5" t="s">
        <v>4</v>
      </c>
      <c r="CH70" s="5" t="s">
        <v>4</v>
      </c>
      <c r="CI70" s="5" t="s">
        <v>4</v>
      </c>
      <c r="CJ70" s="5" t="s">
        <v>4</v>
      </c>
      <c r="CK70" s="5" t="s">
        <v>4</v>
      </c>
      <c r="CL70" s="5" t="s">
        <v>4</v>
      </c>
      <c r="CM70" s="5" t="s">
        <v>4</v>
      </c>
      <c r="CN70" s="5" t="s">
        <v>4</v>
      </c>
      <c r="CO70" s="5" t="s">
        <v>4</v>
      </c>
      <c r="CP70" s="5" t="s">
        <v>4</v>
      </c>
      <c r="CQ70" s="5" t="s">
        <v>4</v>
      </c>
      <c r="CR70" s="5" t="s">
        <v>4</v>
      </c>
      <c r="CS70" s="5" t="s">
        <v>4</v>
      </c>
      <c r="CT70" s="5" t="s">
        <v>4</v>
      </c>
      <c r="CU70" s="5" t="s">
        <v>4</v>
      </c>
      <c r="CV70" s="5" t="s">
        <v>4</v>
      </c>
      <c r="CW70" s="5" t="s">
        <v>4</v>
      </c>
      <c r="CX70" s="5" t="s">
        <v>4</v>
      </c>
      <c r="CY70" s="5" t="s">
        <v>4</v>
      </c>
      <c r="CZ70" s="5" t="s">
        <v>4</v>
      </c>
      <c r="DA70" s="5" t="s">
        <v>4</v>
      </c>
      <c r="DB70" s="5" t="s">
        <v>4</v>
      </c>
      <c r="DC70" s="5" t="s">
        <v>4</v>
      </c>
      <c r="DD70" s="5" t="s">
        <v>4</v>
      </c>
      <c r="DE70" s="5" t="s">
        <v>4</v>
      </c>
      <c r="DF70" s="5" t="s">
        <v>4</v>
      </c>
      <c r="DG70" s="5" t="s">
        <v>4</v>
      </c>
    </row>
    <row r="71" spans="1:111" ht="14">
      <c r="A71" s="3" t="str">
        <f t="shared" si="0"/>
        <v/>
      </c>
      <c r="C71" s="3" t="s">
        <v>167</v>
      </c>
      <c r="D71" s="5" t="s">
        <v>4</v>
      </c>
      <c r="E71" s="5" t="s">
        <v>4</v>
      </c>
      <c r="F71" s="5" t="s">
        <v>4</v>
      </c>
      <c r="G71" s="5" t="s">
        <v>4</v>
      </c>
      <c r="H71" s="5" t="s">
        <v>4</v>
      </c>
      <c r="I71" s="5" t="s">
        <v>4</v>
      </c>
      <c r="J71" s="5" t="s">
        <v>4</v>
      </c>
      <c r="K71" s="5" t="s">
        <v>4</v>
      </c>
      <c r="L71" s="5" t="s">
        <v>4</v>
      </c>
      <c r="M71" s="5" t="s">
        <v>4</v>
      </c>
      <c r="N71" s="5" t="s">
        <v>4</v>
      </c>
      <c r="O71" s="5" t="s">
        <v>4</v>
      </c>
      <c r="P71" s="5" t="s">
        <v>4</v>
      </c>
      <c r="Q71" s="5" t="s">
        <v>4</v>
      </c>
      <c r="R71" s="5" t="s">
        <v>6</v>
      </c>
      <c r="S71" s="5" t="s">
        <v>6</v>
      </c>
      <c r="T71" s="5" t="s">
        <v>6</v>
      </c>
      <c r="U71" s="5" t="s">
        <v>6</v>
      </c>
      <c r="V71" s="5" t="s">
        <v>6</v>
      </c>
      <c r="W71" s="5" t="s">
        <v>6</v>
      </c>
      <c r="X71" s="5" t="s">
        <v>4</v>
      </c>
      <c r="Y71" s="5" t="s">
        <v>4</v>
      </c>
      <c r="Z71" s="5" t="s">
        <v>6</v>
      </c>
      <c r="AA71" s="5" t="s">
        <v>6</v>
      </c>
      <c r="AB71" s="5" t="s">
        <v>4</v>
      </c>
      <c r="AC71" s="5" t="s">
        <v>4</v>
      </c>
      <c r="AD71" s="5" t="s">
        <v>6</v>
      </c>
      <c r="AE71" s="5" t="s">
        <v>4</v>
      </c>
      <c r="AF71" s="5" t="s">
        <v>4</v>
      </c>
      <c r="AG71" s="5" t="s">
        <v>4</v>
      </c>
      <c r="AH71" s="5" t="s">
        <v>4</v>
      </c>
      <c r="AI71" s="5" t="s">
        <v>4</v>
      </c>
      <c r="AJ71" s="5" t="s">
        <v>4</v>
      </c>
      <c r="AK71" s="5" t="s">
        <v>4</v>
      </c>
      <c r="AL71" s="5" t="s">
        <v>4</v>
      </c>
      <c r="AM71" s="5" t="s">
        <v>4</v>
      </c>
      <c r="AN71" s="5" t="s">
        <v>4</v>
      </c>
      <c r="AO71" s="5" t="s">
        <v>4</v>
      </c>
      <c r="AP71" s="5" t="s">
        <v>4</v>
      </c>
      <c r="AQ71" s="5" t="s">
        <v>4</v>
      </c>
      <c r="AR71" s="5" t="s">
        <v>4</v>
      </c>
      <c r="AS71" s="5" t="s">
        <v>4</v>
      </c>
      <c r="AT71" s="5" t="s">
        <v>4</v>
      </c>
      <c r="AU71" s="5"/>
      <c r="AV71" s="5"/>
      <c r="AW71" s="5" t="s">
        <v>4</v>
      </c>
      <c r="AX71" s="5" t="s">
        <v>4</v>
      </c>
      <c r="AY71" s="5" t="s">
        <v>4</v>
      </c>
      <c r="AZ71" s="5" t="s">
        <v>4</v>
      </c>
      <c r="BA71" s="5" t="s">
        <v>4</v>
      </c>
      <c r="BB71" s="5" t="s">
        <v>4</v>
      </c>
      <c r="BC71" s="5" t="s">
        <v>4</v>
      </c>
      <c r="BD71" s="5" t="s">
        <v>4</v>
      </c>
      <c r="BE71" s="5" t="s">
        <v>4</v>
      </c>
      <c r="BF71" s="5" t="s">
        <v>4</v>
      </c>
      <c r="BG71" s="5" t="s">
        <v>4</v>
      </c>
      <c r="BH71" s="5" t="s">
        <v>4</v>
      </c>
      <c r="BI71" s="5" t="s">
        <v>4</v>
      </c>
      <c r="BJ71" s="5" t="s">
        <v>4</v>
      </c>
      <c r="BK71" s="5" t="s">
        <v>4</v>
      </c>
      <c r="BL71" s="5" t="s">
        <v>4</v>
      </c>
      <c r="BM71" s="5" t="s">
        <v>4</v>
      </c>
      <c r="BN71" s="5" t="s">
        <v>4</v>
      </c>
      <c r="BO71" s="5" t="s">
        <v>4</v>
      </c>
      <c r="BP71" s="5" t="s">
        <v>4</v>
      </c>
      <c r="BQ71" s="5" t="s">
        <v>4</v>
      </c>
      <c r="BR71" s="5" t="s">
        <v>4</v>
      </c>
      <c r="BS71" s="5" t="s">
        <v>4</v>
      </c>
      <c r="BT71" s="5" t="s">
        <v>4</v>
      </c>
      <c r="BU71" s="5" t="s">
        <v>4</v>
      </c>
      <c r="BV71" s="5" t="s">
        <v>4</v>
      </c>
      <c r="BW71" s="5" t="s">
        <v>4</v>
      </c>
      <c r="BX71" s="5" t="s">
        <v>4</v>
      </c>
      <c r="BY71" s="5" t="s">
        <v>4</v>
      </c>
      <c r="BZ71" s="5" t="s">
        <v>4</v>
      </c>
      <c r="CA71" s="5" t="s">
        <v>4</v>
      </c>
      <c r="CB71" s="5" t="s">
        <v>4</v>
      </c>
      <c r="CC71" s="5" t="s">
        <v>4</v>
      </c>
      <c r="CD71" s="5" t="s">
        <v>4</v>
      </c>
      <c r="CE71" s="5" t="s">
        <v>4</v>
      </c>
      <c r="CF71" s="5" t="s">
        <v>4</v>
      </c>
      <c r="CG71" s="5" t="s">
        <v>4</v>
      </c>
      <c r="CH71" s="5" t="s">
        <v>4</v>
      </c>
      <c r="CI71" s="5" t="s">
        <v>4</v>
      </c>
      <c r="CJ71" s="5" t="s">
        <v>4</v>
      </c>
      <c r="CK71" s="5" t="s">
        <v>4</v>
      </c>
      <c r="CL71" s="5" t="s">
        <v>4</v>
      </c>
      <c r="CM71" s="5" t="s">
        <v>4</v>
      </c>
      <c r="CN71" s="5" t="s">
        <v>4</v>
      </c>
      <c r="CO71" s="5" t="s">
        <v>4</v>
      </c>
      <c r="CP71" s="5" t="s">
        <v>4</v>
      </c>
      <c r="CQ71" s="5" t="s">
        <v>4</v>
      </c>
      <c r="CR71" s="5" t="s">
        <v>4</v>
      </c>
      <c r="CS71" s="5" t="s">
        <v>4</v>
      </c>
      <c r="CT71" s="5" t="s">
        <v>4</v>
      </c>
      <c r="CU71" s="5" t="s">
        <v>4</v>
      </c>
      <c r="CV71" s="5" t="s">
        <v>6</v>
      </c>
      <c r="CW71" s="5" t="s">
        <v>6</v>
      </c>
      <c r="CX71" s="5" t="s">
        <v>4</v>
      </c>
      <c r="CY71" s="5" t="s">
        <v>4</v>
      </c>
      <c r="CZ71" s="5" t="s">
        <v>6</v>
      </c>
      <c r="DA71" s="5" t="s">
        <v>6</v>
      </c>
      <c r="DB71" s="5" t="s">
        <v>6</v>
      </c>
      <c r="DC71" s="5" t="s">
        <v>6</v>
      </c>
      <c r="DD71" s="5" t="s">
        <v>4</v>
      </c>
      <c r="DE71" s="5" t="s">
        <v>4</v>
      </c>
      <c r="DF71" s="5" t="s">
        <v>4</v>
      </c>
      <c r="DG71" s="5" t="s">
        <v>4</v>
      </c>
    </row>
    <row r="72" spans="1:111" ht="14">
      <c r="A72" s="3" t="str">
        <f t="shared" si="0"/>
        <v/>
      </c>
      <c r="C72" s="3" t="s">
        <v>168</v>
      </c>
      <c r="D72" s="5" t="s">
        <v>4</v>
      </c>
      <c r="E72" s="5" t="s">
        <v>4</v>
      </c>
      <c r="F72" s="5" t="s">
        <v>6</v>
      </c>
      <c r="G72" s="5" t="s">
        <v>6</v>
      </c>
      <c r="H72" s="5" t="s">
        <v>4</v>
      </c>
      <c r="I72" s="5" t="s">
        <v>4</v>
      </c>
      <c r="J72" s="5" t="s">
        <v>4</v>
      </c>
      <c r="K72" s="5" t="s">
        <v>4</v>
      </c>
      <c r="L72" s="5" t="s">
        <v>4</v>
      </c>
      <c r="M72" s="5" t="s">
        <v>6</v>
      </c>
      <c r="N72" s="5" t="s">
        <v>4</v>
      </c>
      <c r="O72" s="5" t="s">
        <v>4</v>
      </c>
      <c r="P72" s="5" t="s">
        <v>4</v>
      </c>
      <c r="Q72" s="5" t="s">
        <v>4</v>
      </c>
      <c r="R72" s="5" t="s">
        <v>6</v>
      </c>
      <c r="S72" s="5" t="s">
        <v>6</v>
      </c>
      <c r="T72" s="5" t="s">
        <v>6</v>
      </c>
      <c r="U72" s="5" t="s">
        <v>6</v>
      </c>
      <c r="V72" s="5" t="s">
        <v>6</v>
      </c>
      <c r="W72" s="5" t="s">
        <v>6</v>
      </c>
      <c r="X72" s="5" t="s">
        <v>6</v>
      </c>
      <c r="Y72" s="5" t="s">
        <v>6</v>
      </c>
      <c r="Z72" s="5" t="s">
        <v>6</v>
      </c>
      <c r="AA72" s="5" t="s">
        <v>6</v>
      </c>
      <c r="AB72" s="5" t="s">
        <v>4</v>
      </c>
      <c r="AC72" s="5" t="s">
        <v>4</v>
      </c>
      <c r="AD72" s="5" t="s">
        <v>6</v>
      </c>
      <c r="AE72" s="5" t="s">
        <v>4</v>
      </c>
      <c r="AF72" s="5" t="s">
        <v>4</v>
      </c>
      <c r="AG72" s="5" t="s">
        <v>4</v>
      </c>
      <c r="AH72" s="5" t="s">
        <v>4</v>
      </c>
      <c r="AI72" s="5" t="s">
        <v>4</v>
      </c>
      <c r="AJ72" s="5" t="s">
        <v>4</v>
      </c>
      <c r="AK72" s="5" t="s">
        <v>4</v>
      </c>
      <c r="AL72" s="5" t="s">
        <v>4</v>
      </c>
      <c r="AM72" s="5" t="s">
        <v>6</v>
      </c>
      <c r="AN72" s="5" t="s">
        <v>6</v>
      </c>
      <c r="AO72" s="5" t="s">
        <v>6</v>
      </c>
      <c r="AP72" s="5" t="s">
        <v>6</v>
      </c>
      <c r="AQ72" s="5" t="s">
        <v>4</v>
      </c>
      <c r="AR72" s="5" t="s">
        <v>4</v>
      </c>
      <c r="AS72" s="5" t="s">
        <v>4</v>
      </c>
      <c r="AT72" s="5" t="s">
        <v>4</v>
      </c>
      <c r="AU72" s="5"/>
      <c r="AV72" s="5"/>
      <c r="AW72" s="5" t="s">
        <v>4</v>
      </c>
      <c r="AX72" s="5" t="s">
        <v>4</v>
      </c>
      <c r="AY72" s="5" t="s">
        <v>4</v>
      </c>
      <c r="AZ72" s="5" t="s">
        <v>4</v>
      </c>
      <c r="BA72" s="5" t="s">
        <v>4</v>
      </c>
      <c r="BB72" s="5" t="s">
        <v>4</v>
      </c>
      <c r="BC72" s="5" t="s">
        <v>4</v>
      </c>
      <c r="BD72" s="5" t="s">
        <v>4</v>
      </c>
      <c r="BE72" s="5" t="s">
        <v>4</v>
      </c>
      <c r="BF72" s="5" t="s">
        <v>4</v>
      </c>
      <c r="BG72" s="5" t="s">
        <v>6</v>
      </c>
      <c r="BH72" s="5" t="s">
        <v>6</v>
      </c>
      <c r="BI72" s="5" t="s">
        <v>6</v>
      </c>
      <c r="BJ72" s="5" t="s">
        <v>6</v>
      </c>
      <c r="BK72" s="5" t="s">
        <v>6</v>
      </c>
      <c r="BL72" s="5" t="s">
        <v>6</v>
      </c>
      <c r="BM72" s="5" t="s">
        <v>4</v>
      </c>
      <c r="BN72" s="5" t="s">
        <v>4</v>
      </c>
      <c r="BO72" s="5" t="s">
        <v>4</v>
      </c>
      <c r="BP72" s="5" t="s">
        <v>4</v>
      </c>
      <c r="BQ72" s="5" t="s">
        <v>6</v>
      </c>
      <c r="BR72" s="5" t="s">
        <v>4</v>
      </c>
      <c r="BS72" s="5" t="s">
        <v>4</v>
      </c>
      <c r="BT72" s="5" t="s">
        <v>4</v>
      </c>
      <c r="BU72" s="5" t="s">
        <v>4</v>
      </c>
      <c r="BV72" s="5" t="s">
        <v>4</v>
      </c>
      <c r="BW72" s="5" t="s">
        <v>4</v>
      </c>
      <c r="BX72" s="5" t="s">
        <v>4</v>
      </c>
      <c r="BY72" s="5" t="s">
        <v>4</v>
      </c>
      <c r="BZ72" s="5" t="s">
        <v>4</v>
      </c>
      <c r="CA72" s="5" t="s">
        <v>4</v>
      </c>
      <c r="CB72" s="5" t="s">
        <v>4</v>
      </c>
      <c r="CC72" s="5" t="s">
        <v>4</v>
      </c>
      <c r="CD72" s="5" t="s">
        <v>4</v>
      </c>
      <c r="CE72" s="5" t="s">
        <v>4</v>
      </c>
      <c r="CF72" s="5" t="s">
        <v>4</v>
      </c>
      <c r="CG72" s="5" t="s">
        <v>4</v>
      </c>
      <c r="CH72" s="5" t="s">
        <v>4</v>
      </c>
      <c r="CI72" s="5" t="s">
        <v>4</v>
      </c>
      <c r="CJ72" s="5" t="s">
        <v>4</v>
      </c>
      <c r="CK72" s="5" t="s">
        <v>4</v>
      </c>
      <c r="CL72" s="5" t="s">
        <v>4</v>
      </c>
      <c r="CM72" s="5" t="s">
        <v>4</v>
      </c>
      <c r="CN72" s="5" t="s">
        <v>4</v>
      </c>
      <c r="CO72" s="5" t="s">
        <v>4</v>
      </c>
      <c r="CP72" s="5" t="s">
        <v>4</v>
      </c>
      <c r="CQ72" s="5" t="s">
        <v>4</v>
      </c>
      <c r="CR72" s="5" t="s">
        <v>4</v>
      </c>
      <c r="CS72" s="5" t="s">
        <v>4</v>
      </c>
      <c r="CT72" s="5" t="s">
        <v>4</v>
      </c>
      <c r="CU72" s="5" t="s">
        <v>4</v>
      </c>
      <c r="CV72" s="5" t="s">
        <v>6</v>
      </c>
      <c r="CW72" s="5" t="s">
        <v>6</v>
      </c>
      <c r="CX72" s="5" t="s">
        <v>4</v>
      </c>
      <c r="CY72" s="5" t="s">
        <v>4</v>
      </c>
      <c r="CZ72" s="5" t="s">
        <v>6</v>
      </c>
      <c r="DA72" s="5" t="s">
        <v>6</v>
      </c>
      <c r="DB72" s="5" t="s">
        <v>6</v>
      </c>
      <c r="DC72" s="5" t="s">
        <v>6</v>
      </c>
      <c r="DD72" s="5" t="s">
        <v>4</v>
      </c>
      <c r="DE72" s="5" t="s">
        <v>4</v>
      </c>
      <c r="DF72" s="5" t="s">
        <v>4</v>
      </c>
      <c r="DG72" s="5" t="s">
        <v>4</v>
      </c>
    </row>
    <row r="73" spans="1:111" ht="14">
      <c r="A73" s="3" t="str">
        <f t="shared" si="0"/>
        <v/>
      </c>
      <c r="C73" s="3" t="s">
        <v>169</v>
      </c>
      <c r="D73" s="5" t="s">
        <v>4</v>
      </c>
      <c r="E73" s="5" t="s">
        <v>4</v>
      </c>
      <c r="F73" s="5" t="s">
        <v>6</v>
      </c>
      <c r="G73" s="5" t="s">
        <v>6</v>
      </c>
      <c r="H73" s="5" t="s">
        <v>4</v>
      </c>
      <c r="I73" s="5" t="s">
        <v>4</v>
      </c>
      <c r="J73" s="5" t="s">
        <v>4</v>
      </c>
      <c r="K73" s="5" t="s">
        <v>4</v>
      </c>
      <c r="L73" s="5" t="s">
        <v>4</v>
      </c>
      <c r="M73" s="5" t="s">
        <v>6</v>
      </c>
      <c r="N73" s="5" t="s">
        <v>6</v>
      </c>
      <c r="O73" s="5" t="s">
        <v>6</v>
      </c>
      <c r="P73" s="5" t="s">
        <v>6</v>
      </c>
      <c r="Q73" s="5" t="s">
        <v>6</v>
      </c>
      <c r="R73" s="5" t="s">
        <v>6</v>
      </c>
      <c r="S73" s="5" t="s">
        <v>6</v>
      </c>
      <c r="T73" s="5" t="s">
        <v>6</v>
      </c>
      <c r="U73" s="5" t="s">
        <v>6</v>
      </c>
      <c r="V73" s="5" t="s">
        <v>4</v>
      </c>
      <c r="W73" s="5" t="s">
        <v>4</v>
      </c>
      <c r="X73" s="5" t="s">
        <v>6</v>
      </c>
      <c r="Y73" s="5" t="s">
        <v>6</v>
      </c>
      <c r="Z73" s="5" t="s">
        <v>4</v>
      </c>
      <c r="AA73" s="5" t="s">
        <v>4</v>
      </c>
      <c r="AB73" s="5" t="s">
        <v>6</v>
      </c>
      <c r="AC73" s="5" t="s">
        <v>6</v>
      </c>
      <c r="AD73" s="5" t="s">
        <v>6</v>
      </c>
      <c r="AE73" s="5" t="s">
        <v>6</v>
      </c>
      <c r="AF73" s="5" t="s">
        <v>6</v>
      </c>
      <c r="AG73" s="5" t="s">
        <v>6</v>
      </c>
      <c r="AH73" s="5" t="s">
        <v>6</v>
      </c>
      <c r="AI73" s="5" t="s">
        <v>4</v>
      </c>
      <c r="AJ73" s="5" t="s">
        <v>6</v>
      </c>
      <c r="AK73" s="5" t="s">
        <v>4</v>
      </c>
      <c r="AL73" s="5" t="s">
        <v>6</v>
      </c>
      <c r="AM73" s="5" t="s">
        <v>6</v>
      </c>
      <c r="AN73" s="5" t="s">
        <v>6</v>
      </c>
      <c r="AO73" s="5" t="s">
        <v>6</v>
      </c>
      <c r="AP73" s="5" t="s">
        <v>6</v>
      </c>
      <c r="AQ73" s="5" t="s">
        <v>6</v>
      </c>
      <c r="AR73" s="5" t="s">
        <v>6</v>
      </c>
      <c r="AS73" s="5" t="s">
        <v>6</v>
      </c>
      <c r="AT73" s="5" t="s">
        <v>6</v>
      </c>
      <c r="AU73" s="5"/>
      <c r="AV73" s="5"/>
      <c r="AW73" s="5" t="s">
        <v>4</v>
      </c>
      <c r="AX73" s="5" t="s">
        <v>6</v>
      </c>
      <c r="AY73" s="5" t="s">
        <v>4</v>
      </c>
      <c r="AZ73" s="5" t="s">
        <v>6</v>
      </c>
      <c r="BA73" s="5" t="s">
        <v>6</v>
      </c>
      <c r="BB73" s="5" t="s">
        <v>6</v>
      </c>
      <c r="BC73" s="5" t="s">
        <v>6</v>
      </c>
      <c r="BD73" s="5" t="s">
        <v>6</v>
      </c>
      <c r="BE73" s="5" t="s">
        <v>6</v>
      </c>
      <c r="BF73" s="5" t="s">
        <v>6</v>
      </c>
      <c r="BG73" s="5" t="s">
        <v>6</v>
      </c>
      <c r="BH73" s="5" t="s">
        <v>6</v>
      </c>
      <c r="BI73" s="5" t="s">
        <v>6</v>
      </c>
      <c r="BJ73" s="5" t="s">
        <v>6</v>
      </c>
      <c r="BK73" s="5" t="s">
        <v>6</v>
      </c>
      <c r="BL73" s="5" t="s">
        <v>6</v>
      </c>
      <c r="BM73" s="5" t="s">
        <v>6</v>
      </c>
      <c r="BN73" s="5" t="s">
        <v>6</v>
      </c>
      <c r="BO73" s="5" t="s">
        <v>4</v>
      </c>
      <c r="BP73" s="5" t="s">
        <v>4</v>
      </c>
      <c r="BQ73" s="5" t="s">
        <v>6</v>
      </c>
      <c r="BR73" s="5" t="s">
        <v>4</v>
      </c>
      <c r="BS73" s="5" t="s">
        <v>4</v>
      </c>
      <c r="BT73" s="5" t="s">
        <v>4</v>
      </c>
      <c r="BU73" s="5" t="s">
        <v>4</v>
      </c>
      <c r="BV73" s="5" t="s">
        <v>4</v>
      </c>
      <c r="BW73" s="5" t="s">
        <v>4</v>
      </c>
      <c r="BX73" s="5" t="s">
        <v>6</v>
      </c>
      <c r="BY73" s="5" t="s">
        <v>4</v>
      </c>
      <c r="BZ73" s="5" t="s">
        <v>4</v>
      </c>
      <c r="CA73" s="5" t="s">
        <v>4</v>
      </c>
      <c r="CB73" s="5" t="s">
        <v>4</v>
      </c>
      <c r="CC73" s="5" t="s">
        <v>4</v>
      </c>
      <c r="CD73" s="5" t="s">
        <v>4</v>
      </c>
      <c r="CE73" s="5" t="s">
        <v>4</v>
      </c>
      <c r="CF73" s="5" t="s">
        <v>4</v>
      </c>
      <c r="CG73" s="5" t="s">
        <v>4</v>
      </c>
      <c r="CH73" s="5" t="s">
        <v>4</v>
      </c>
      <c r="CI73" s="5" t="s">
        <v>4</v>
      </c>
      <c r="CJ73" s="5" t="s">
        <v>4</v>
      </c>
      <c r="CK73" s="5" t="s">
        <v>4</v>
      </c>
      <c r="CL73" s="5" t="s">
        <v>4</v>
      </c>
      <c r="CM73" s="5" t="s">
        <v>4</v>
      </c>
      <c r="CN73" s="5" t="s">
        <v>4</v>
      </c>
      <c r="CO73" s="5" t="s">
        <v>4</v>
      </c>
      <c r="CP73" s="5" t="s">
        <v>4</v>
      </c>
      <c r="CQ73" s="5" t="s">
        <v>4</v>
      </c>
      <c r="CR73" s="5" t="s">
        <v>4</v>
      </c>
      <c r="CS73" s="5" t="s">
        <v>4</v>
      </c>
      <c r="CT73" s="5" t="s">
        <v>4</v>
      </c>
      <c r="CU73" s="5" t="s">
        <v>4</v>
      </c>
      <c r="CV73" s="5" t="s">
        <v>4</v>
      </c>
      <c r="CW73" s="5" t="s">
        <v>4</v>
      </c>
      <c r="CX73" s="5" t="s">
        <v>4</v>
      </c>
      <c r="CY73" s="5" t="s">
        <v>4</v>
      </c>
      <c r="CZ73" s="5" t="s">
        <v>4</v>
      </c>
      <c r="DA73" s="5" t="s">
        <v>4</v>
      </c>
      <c r="DB73" s="5" t="s">
        <v>4</v>
      </c>
      <c r="DC73" s="5" t="s">
        <v>4</v>
      </c>
      <c r="DD73" s="5" t="s">
        <v>4</v>
      </c>
      <c r="DE73" s="5" t="s">
        <v>4</v>
      </c>
      <c r="DF73" s="5" t="s">
        <v>4</v>
      </c>
      <c r="DG73" s="5" t="s">
        <v>4</v>
      </c>
    </row>
    <row r="74" spans="1:111" ht="14">
      <c r="A74" s="3" t="str">
        <f t="shared" si="0"/>
        <v/>
      </c>
      <c r="C74" s="3" t="s">
        <v>170</v>
      </c>
      <c r="D74" s="5" t="s">
        <v>4</v>
      </c>
      <c r="E74" s="5" t="s">
        <v>4</v>
      </c>
      <c r="F74" s="5" t="s">
        <v>4</v>
      </c>
      <c r="G74" s="5" t="s">
        <v>4</v>
      </c>
      <c r="H74" s="5" t="s">
        <v>4</v>
      </c>
      <c r="I74" s="5" t="s">
        <v>4</v>
      </c>
      <c r="J74" s="5" t="s">
        <v>4</v>
      </c>
      <c r="K74" s="5" t="s">
        <v>4</v>
      </c>
      <c r="L74" s="5" t="s">
        <v>4</v>
      </c>
      <c r="M74" s="5" t="s">
        <v>4</v>
      </c>
      <c r="N74" s="5" t="s">
        <v>4</v>
      </c>
      <c r="O74" s="5" t="s">
        <v>4</v>
      </c>
      <c r="P74" s="5" t="s">
        <v>4</v>
      </c>
      <c r="Q74" s="5" t="s">
        <v>4</v>
      </c>
      <c r="R74" s="5" t="s">
        <v>6</v>
      </c>
      <c r="S74" s="5" t="s">
        <v>6</v>
      </c>
      <c r="T74" s="5" t="s">
        <v>4</v>
      </c>
      <c r="U74" s="5" t="s">
        <v>4</v>
      </c>
      <c r="V74" s="5" t="s">
        <v>4</v>
      </c>
      <c r="W74" s="5" t="s">
        <v>4</v>
      </c>
      <c r="X74" s="5" t="s">
        <v>4</v>
      </c>
      <c r="Y74" s="5" t="s">
        <v>4</v>
      </c>
      <c r="Z74" s="5" t="s">
        <v>4</v>
      </c>
      <c r="AA74" s="5" t="s">
        <v>4</v>
      </c>
      <c r="AB74" s="5" t="s">
        <v>4</v>
      </c>
      <c r="AC74" s="5" t="s">
        <v>4</v>
      </c>
      <c r="AD74" s="5" t="s">
        <v>6</v>
      </c>
      <c r="AE74" s="5" t="s">
        <v>4</v>
      </c>
      <c r="AF74" s="5" t="s">
        <v>4</v>
      </c>
      <c r="AG74" s="5" t="s">
        <v>4</v>
      </c>
      <c r="AH74" s="5" t="s">
        <v>4</v>
      </c>
      <c r="AI74" s="5" t="s">
        <v>4</v>
      </c>
      <c r="AJ74" s="5" t="s">
        <v>4</v>
      </c>
      <c r="AK74" s="5" t="s">
        <v>4</v>
      </c>
      <c r="AL74" s="5" t="s">
        <v>4</v>
      </c>
      <c r="AM74" s="5" t="s">
        <v>4</v>
      </c>
      <c r="AN74" s="5" t="s">
        <v>4</v>
      </c>
      <c r="AO74" s="5" t="s">
        <v>4</v>
      </c>
      <c r="AP74" s="5" t="s">
        <v>4</v>
      </c>
      <c r="AQ74" s="5" t="s">
        <v>4</v>
      </c>
      <c r="AR74" s="5" t="s">
        <v>4</v>
      </c>
      <c r="AS74" s="5" t="s">
        <v>4</v>
      </c>
      <c r="AT74" s="5" t="s">
        <v>4</v>
      </c>
      <c r="AU74" s="5"/>
      <c r="AV74" s="5"/>
      <c r="AW74" s="5" t="s">
        <v>4</v>
      </c>
      <c r="AX74" s="5" t="s">
        <v>4</v>
      </c>
      <c r="AY74" s="5" t="s">
        <v>4</v>
      </c>
      <c r="AZ74" s="5" t="s">
        <v>4</v>
      </c>
      <c r="BA74" s="5" t="s">
        <v>4</v>
      </c>
      <c r="BB74" s="5" t="s">
        <v>4</v>
      </c>
      <c r="BC74" s="5" t="s">
        <v>4</v>
      </c>
      <c r="BD74" s="5" t="s">
        <v>4</v>
      </c>
      <c r="BE74" s="5" t="s">
        <v>4</v>
      </c>
      <c r="BF74" s="5" t="s">
        <v>4</v>
      </c>
      <c r="BG74" s="5" t="s">
        <v>4</v>
      </c>
      <c r="BH74" s="5" t="s">
        <v>4</v>
      </c>
      <c r="BI74" s="5" t="s">
        <v>4</v>
      </c>
      <c r="BJ74" s="5" t="s">
        <v>4</v>
      </c>
      <c r="BK74" s="5" t="s">
        <v>4</v>
      </c>
      <c r="BL74" s="5" t="s">
        <v>4</v>
      </c>
      <c r="BM74" s="5" t="s">
        <v>4</v>
      </c>
      <c r="BN74" s="5" t="s">
        <v>4</v>
      </c>
      <c r="BO74" s="5" t="s">
        <v>4</v>
      </c>
      <c r="BP74" s="5" t="s">
        <v>4</v>
      </c>
      <c r="BQ74" s="5" t="s">
        <v>4</v>
      </c>
      <c r="BR74" s="5" t="s">
        <v>4</v>
      </c>
      <c r="BS74" s="5" t="s">
        <v>4</v>
      </c>
      <c r="BT74" s="5" t="s">
        <v>4</v>
      </c>
      <c r="BU74" s="5" t="s">
        <v>4</v>
      </c>
      <c r="BV74" s="5" t="s">
        <v>4</v>
      </c>
      <c r="BW74" s="5" t="s">
        <v>4</v>
      </c>
      <c r="BX74" s="5" t="s">
        <v>6</v>
      </c>
      <c r="BY74" s="5" t="s">
        <v>4</v>
      </c>
      <c r="BZ74" s="5" t="s">
        <v>4</v>
      </c>
      <c r="CA74" s="5" t="s">
        <v>4</v>
      </c>
      <c r="CB74" s="5" t="s">
        <v>4</v>
      </c>
      <c r="CC74" s="5" t="s">
        <v>4</v>
      </c>
      <c r="CD74" s="5" t="s">
        <v>4</v>
      </c>
      <c r="CE74" s="5" t="s">
        <v>4</v>
      </c>
      <c r="CF74" s="5" t="s">
        <v>4</v>
      </c>
      <c r="CG74" s="5" t="s">
        <v>4</v>
      </c>
      <c r="CH74" s="5" t="s">
        <v>4</v>
      </c>
      <c r="CI74" s="5" t="s">
        <v>4</v>
      </c>
      <c r="CJ74" s="5" t="s">
        <v>4</v>
      </c>
      <c r="CK74" s="5" t="s">
        <v>4</v>
      </c>
      <c r="CL74" s="5" t="s">
        <v>4</v>
      </c>
      <c r="CM74" s="5" t="s">
        <v>4</v>
      </c>
      <c r="CN74" s="5" t="s">
        <v>4</v>
      </c>
      <c r="CO74" s="5" t="s">
        <v>4</v>
      </c>
      <c r="CP74" s="5" t="s">
        <v>4</v>
      </c>
      <c r="CQ74" s="5" t="s">
        <v>4</v>
      </c>
      <c r="CR74" s="5" t="s">
        <v>4</v>
      </c>
      <c r="CS74" s="5" t="s">
        <v>4</v>
      </c>
      <c r="CT74" s="5" t="s">
        <v>4</v>
      </c>
      <c r="CU74" s="5" t="s">
        <v>4</v>
      </c>
      <c r="CV74" s="5" t="s">
        <v>4</v>
      </c>
      <c r="CW74" s="5" t="s">
        <v>4</v>
      </c>
      <c r="CX74" s="5" t="s">
        <v>4</v>
      </c>
      <c r="CY74" s="5" t="s">
        <v>4</v>
      </c>
      <c r="CZ74" s="5" t="s">
        <v>4</v>
      </c>
      <c r="DA74" s="5" t="s">
        <v>4</v>
      </c>
      <c r="DB74" s="5" t="s">
        <v>4</v>
      </c>
      <c r="DC74" s="5" t="s">
        <v>4</v>
      </c>
      <c r="DD74" s="5" t="s">
        <v>4</v>
      </c>
      <c r="DE74" s="5" t="s">
        <v>4</v>
      </c>
      <c r="DF74" s="5" t="s">
        <v>4</v>
      </c>
      <c r="DG74" s="5" t="s">
        <v>4</v>
      </c>
    </row>
    <row r="75" spans="1:111" ht="14">
      <c r="A75" s="3" t="str">
        <f t="shared" si="0"/>
        <v/>
      </c>
      <c r="C75" s="3" t="s">
        <v>171</v>
      </c>
      <c r="D75" s="5" t="s">
        <v>4</v>
      </c>
      <c r="E75" s="5" t="s">
        <v>4</v>
      </c>
      <c r="F75" s="5" t="s">
        <v>6</v>
      </c>
      <c r="G75" s="5" t="s">
        <v>6</v>
      </c>
      <c r="H75" s="5" t="s">
        <v>4</v>
      </c>
      <c r="I75" s="5" t="s">
        <v>4</v>
      </c>
      <c r="J75" s="5" t="s">
        <v>4</v>
      </c>
      <c r="K75" s="5" t="s">
        <v>4</v>
      </c>
      <c r="L75" s="5" t="s">
        <v>4</v>
      </c>
      <c r="M75" s="5" t="s">
        <v>6</v>
      </c>
      <c r="N75" s="5" t="s">
        <v>4</v>
      </c>
      <c r="O75" s="5" t="s">
        <v>4</v>
      </c>
      <c r="P75" s="5" t="s">
        <v>4</v>
      </c>
      <c r="Q75" s="5" t="s">
        <v>4</v>
      </c>
      <c r="R75" s="5" t="s">
        <v>6</v>
      </c>
      <c r="S75" s="5" t="s">
        <v>6</v>
      </c>
      <c r="T75" s="5" t="s">
        <v>6</v>
      </c>
      <c r="U75" s="5" t="s">
        <v>6</v>
      </c>
      <c r="V75" s="5" t="s">
        <v>6</v>
      </c>
      <c r="W75" s="5" t="s">
        <v>6</v>
      </c>
      <c r="X75" s="5" t="s">
        <v>6</v>
      </c>
      <c r="Y75" s="5" t="s">
        <v>6</v>
      </c>
      <c r="Z75" s="5" t="s">
        <v>6</v>
      </c>
      <c r="AA75" s="5" t="s">
        <v>6</v>
      </c>
      <c r="AB75" s="5" t="s">
        <v>4</v>
      </c>
      <c r="AC75" s="5" t="s">
        <v>4</v>
      </c>
      <c r="AD75" s="5" t="s">
        <v>6</v>
      </c>
      <c r="AE75" s="5" t="s">
        <v>4</v>
      </c>
      <c r="AF75" s="5" t="s">
        <v>4</v>
      </c>
      <c r="AG75" s="5" t="s">
        <v>4</v>
      </c>
      <c r="AH75" s="5" t="s">
        <v>4</v>
      </c>
      <c r="AI75" s="5" t="s">
        <v>4</v>
      </c>
      <c r="AJ75" s="5" t="s">
        <v>4</v>
      </c>
      <c r="AK75" s="5" t="s">
        <v>4</v>
      </c>
      <c r="AL75" s="5" t="s">
        <v>4</v>
      </c>
      <c r="AM75" s="5" t="s">
        <v>4</v>
      </c>
      <c r="AN75" s="5" t="s">
        <v>4</v>
      </c>
      <c r="AO75" s="5" t="s">
        <v>6</v>
      </c>
      <c r="AP75" s="5" t="s">
        <v>6</v>
      </c>
      <c r="AQ75" s="5" t="s">
        <v>4</v>
      </c>
      <c r="AR75" s="5" t="s">
        <v>4</v>
      </c>
      <c r="AS75" s="5" t="s">
        <v>4</v>
      </c>
      <c r="AT75" s="5" t="s">
        <v>4</v>
      </c>
      <c r="AU75" s="5"/>
      <c r="AV75" s="5"/>
      <c r="AW75" s="5" t="s">
        <v>4</v>
      </c>
      <c r="AX75" s="5" t="s">
        <v>4</v>
      </c>
      <c r="AY75" s="5" t="s">
        <v>4</v>
      </c>
      <c r="AZ75" s="5" t="s">
        <v>4</v>
      </c>
      <c r="BA75" s="5" t="s">
        <v>4</v>
      </c>
      <c r="BB75" s="5" t="s">
        <v>4</v>
      </c>
      <c r="BC75" s="5" t="s">
        <v>4</v>
      </c>
      <c r="BD75" s="5" t="s">
        <v>4</v>
      </c>
      <c r="BE75" s="5" t="s">
        <v>4</v>
      </c>
      <c r="BF75" s="5" t="s">
        <v>4</v>
      </c>
      <c r="BG75" s="5" t="s">
        <v>6</v>
      </c>
      <c r="BH75" s="5" t="s">
        <v>6</v>
      </c>
      <c r="BI75" s="5" t="s">
        <v>6</v>
      </c>
      <c r="BJ75" s="5" t="s">
        <v>6</v>
      </c>
      <c r="BK75" s="5" t="s">
        <v>6</v>
      </c>
      <c r="BL75" s="5" t="s">
        <v>6</v>
      </c>
      <c r="BM75" s="5" t="s">
        <v>6</v>
      </c>
      <c r="BN75" s="5" t="s">
        <v>6</v>
      </c>
      <c r="BO75" s="5" t="s">
        <v>4</v>
      </c>
      <c r="BP75" s="5" t="s">
        <v>4</v>
      </c>
      <c r="BQ75" s="5" t="s">
        <v>6</v>
      </c>
      <c r="BR75" s="5" t="s">
        <v>4</v>
      </c>
      <c r="BS75" s="5" t="s">
        <v>4</v>
      </c>
      <c r="BT75" s="5" t="s">
        <v>4</v>
      </c>
      <c r="BU75" s="5" t="s">
        <v>4</v>
      </c>
      <c r="BV75" s="5" t="s">
        <v>4</v>
      </c>
      <c r="BW75" s="5" t="s">
        <v>4</v>
      </c>
      <c r="BX75" s="5" t="s">
        <v>6</v>
      </c>
      <c r="BY75" s="5" t="s">
        <v>4</v>
      </c>
      <c r="BZ75" s="5" t="s">
        <v>4</v>
      </c>
      <c r="CA75" s="5" t="s">
        <v>4</v>
      </c>
      <c r="CB75" s="5" t="s">
        <v>4</v>
      </c>
      <c r="CC75" s="5" t="s">
        <v>4</v>
      </c>
      <c r="CD75" s="5" t="s">
        <v>4</v>
      </c>
      <c r="CE75" s="5" t="s">
        <v>4</v>
      </c>
      <c r="CF75" s="5" t="s">
        <v>4</v>
      </c>
      <c r="CG75" s="5" t="s">
        <v>4</v>
      </c>
      <c r="CH75" s="5" t="s">
        <v>4</v>
      </c>
      <c r="CI75" s="5" t="s">
        <v>4</v>
      </c>
      <c r="CJ75" s="5" t="s">
        <v>4</v>
      </c>
      <c r="CK75" s="5" t="s">
        <v>4</v>
      </c>
      <c r="CL75" s="5" t="s">
        <v>4</v>
      </c>
      <c r="CM75" s="5" t="s">
        <v>4</v>
      </c>
      <c r="CN75" s="5" t="s">
        <v>4</v>
      </c>
      <c r="CO75" s="5" t="s">
        <v>4</v>
      </c>
      <c r="CP75" s="5" t="s">
        <v>4</v>
      </c>
      <c r="CQ75" s="5" t="s">
        <v>4</v>
      </c>
      <c r="CR75" s="5" t="s">
        <v>4</v>
      </c>
      <c r="CS75" s="5" t="s">
        <v>4</v>
      </c>
      <c r="CT75" s="5" t="s">
        <v>4</v>
      </c>
      <c r="CU75" s="5" t="s">
        <v>4</v>
      </c>
      <c r="CV75" s="5" t="s">
        <v>6</v>
      </c>
      <c r="CW75" s="5" t="s">
        <v>6</v>
      </c>
      <c r="CX75" s="5" t="s">
        <v>4</v>
      </c>
      <c r="CY75" s="5" t="s">
        <v>4</v>
      </c>
      <c r="CZ75" s="5" t="s">
        <v>6</v>
      </c>
      <c r="DA75" s="5" t="s">
        <v>6</v>
      </c>
      <c r="DB75" s="5" t="s">
        <v>6</v>
      </c>
      <c r="DC75" s="5" t="s">
        <v>6</v>
      </c>
      <c r="DD75" s="5" t="s">
        <v>4</v>
      </c>
      <c r="DE75" s="5" t="s">
        <v>4</v>
      </c>
      <c r="DF75" s="5" t="s">
        <v>4</v>
      </c>
      <c r="DG75" s="5" t="s">
        <v>4</v>
      </c>
    </row>
    <row r="76" spans="1:111" ht="14">
      <c r="A76" s="21" t="str">
        <f t="shared" si="0"/>
        <v/>
      </c>
      <c r="B76" s="21"/>
      <c r="C76" s="21" t="s">
        <v>172</v>
      </c>
      <c r="D76" s="22" t="s">
        <v>173</v>
      </c>
      <c r="E76" s="22" t="s">
        <v>173</v>
      </c>
      <c r="F76" s="22" t="s">
        <v>4</v>
      </c>
      <c r="G76" s="22" t="s">
        <v>4</v>
      </c>
      <c r="H76" s="22" t="s">
        <v>173</v>
      </c>
      <c r="I76" s="22" t="s">
        <v>173</v>
      </c>
      <c r="J76" s="22" t="s">
        <v>173</v>
      </c>
      <c r="K76" s="22" t="s">
        <v>173</v>
      </c>
      <c r="L76" s="22" t="s">
        <v>173</v>
      </c>
      <c r="M76" s="22" t="s">
        <v>173</v>
      </c>
      <c r="N76" s="22" t="s">
        <v>4</v>
      </c>
      <c r="O76" s="22" t="s">
        <v>4</v>
      </c>
      <c r="P76" s="22" t="s">
        <v>4</v>
      </c>
      <c r="Q76" s="22" t="s">
        <v>4</v>
      </c>
      <c r="R76" s="22" t="s">
        <v>6</v>
      </c>
      <c r="S76" s="22" t="s">
        <v>6</v>
      </c>
      <c r="T76" s="22" t="s">
        <v>173</v>
      </c>
      <c r="U76" s="22" t="s">
        <v>173</v>
      </c>
      <c r="V76" s="22" t="s">
        <v>173</v>
      </c>
      <c r="W76" s="22" t="s">
        <v>173</v>
      </c>
      <c r="X76" s="22" t="s">
        <v>6</v>
      </c>
      <c r="Y76" s="22" t="s">
        <v>6</v>
      </c>
      <c r="Z76" s="22" t="s">
        <v>173</v>
      </c>
      <c r="AA76" s="22" t="s">
        <v>173</v>
      </c>
      <c r="AB76" s="22" t="s">
        <v>4</v>
      </c>
      <c r="AC76" s="22" t="s">
        <v>4</v>
      </c>
      <c r="AD76" s="22" t="s">
        <v>6</v>
      </c>
      <c r="AE76" s="22" t="s">
        <v>4</v>
      </c>
      <c r="AF76" s="22" t="s">
        <v>4</v>
      </c>
      <c r="AG76" s="22" t="s">
        <v>4</v>
      </c>
      <c r="AH76" s="22" t="s">
        <v>4</v>
      </c>
      <c r="AI76" s="22" t="s">
        <v>4</v>
      </c>
      <c r="AJ76" s="22" t="s">
        <v>4</v>
      </c>
      <c r="AK76" s="22" t="s">
        <v>4</v>
      </c>
      <c r="AL76" s="22" t="s">
        <v>4</v>
      </c>
      <c r="AM76" s="22" t="s">
        <v>4</v>
      </c>
      <c r="AN76" s="22" t="s">
        <v>4</v>
      </c>
      <c r="AO76" s="22" t="s">
        <v>4</v>
      </c>
      <c r="AP76" s="22" t="s">
        <v>4</v>
      </c>
      <c r="AQ76" s="22" t="s">
        <v>4</v>
      </c>
      <c r="AR76" s="22" t="s">
        <v>4</v>
      </c>
      <c r="AS76" s="22" t="s">
        <v>4</v>
      </c>
      <c r="AT76" s="22" t="s">
        <v>4</v>
      </c>
      <c r="AU76" s="22"/>
      <c r="AV76" s="22"/>
      <c r="AW76" s="22" t="s">
        <v>4</v>
      </c>
      <c r="AX76" s="22" t="s">
        <v>4</v>
      </c>
      <c r="AY76" s="22" t="s">
        <v>4</v>
      </c>
      <c r="AZ76" s="22" t="s">
        <v>4</v>
      </c>
      <c r="BA76" s="22" t="s">
        <v>4</v>
      </c>
      <c r="BB76" s="22" t="s">
        <v>4</v>
      </c>
      <c r="BC76" s="22" t="s">
        <v>4</v>
      </c>
      <c r="BD76" s="22" t="s">
        <v>4</v>
      </c>
      <c r="BE76" s="22" t="s">
        <v>4</v>
      </c>
      <c r="BF76" s="22" t="s">
        <v>4</v>
      </c>
      <c r="BG76" s="22" t="s">
        <v>4</v>
      </c>
      <c r="BH76" s="22" t="s">
        <v>4</v>
      </c>
      <c r="BI76" s="22" t="s">
        <v>4</v>
      </c>
      <c r="BJ76" s="22" t="s">
        <v>4</v>
      </c>
      <c r="BK76" s="22" t="s">
        <v>6</v>
      </c>
      <c r="BL76" s="22" t="s">
        <v>4</v>
      </c>
      <c r="BM76" s="22" t="s">
        <v>173</v>
      </c>
      <c r="BN76" s="22" t="s">
        <v>173</v>
      </c>
      <c r="BO76" s="22" t="s">
        <v>4</v>
      </c>
      <c r="BP76" s="22" t="s">
        <v>4</v>
      </c>
      <c r="BQ76" s="22" t="s">
        <v>6</v>
      </c>
      <c r="BR76" s="22" t="s">
        <v>4</v>
      </c>
      <c r="BS76" s="22" t="s">
        <v>4</v>
      </c>
      <c r="BT76" s="22" t="s">
        <v>4</v>
      </c>
      <c r="BU76" s="22" t="s">
        <v>4</v>
      </c>
      <c r="BV76" s="22" t="s">
        <v>4</v>
      </c>
      <c r="BW76" s="22" t="s">
        <v>4</v>
      </c>
      <c r="BX76" s="22" t="s">
        <v>4</v>
      </c>
      <c r="BY76" s="22" t="s">
        <v>4</v>
      </c>
      <c r="BZ76" s="22" t="s">
        <v>4</v>
      </c>
      <c r="CA76" s="22" t="s">
        <v>4</v>
      </c>
      <c r="CB76" s="22" t="s">
        <v>6</v>
      </c>
      <c r="CC76" s="22" t="s">
        <v>6</v>
      </c>
      <c r="CD76" s="22" t="s">
        <v>4</v>
      </c>
      <c r="CE76" s="22" t="s">
        <v>4</v>
      </c>
      <c r="CF76" s="22" t="s">
        <v>4</v>
      </c>
      <c r="CG76" s="22" t="s">
        <v>4</v>
      </c>
      <c r="CH76" s="22" t="s">
        <v>4</v>
      </c>
      <c r="CI76" s="22" t="s">
        <v>4</v>
      </c>
      <c r="CJ76" s="22" t="s">
        <v>4</v>
      </c>
      <c r="CK76" s="22" t="s">
        <v>4</v>
      </c>
      <c r="CL76" s="22" t="s">
        <v>4</v>
      </c>
      <c r="CM76" s="22" t="s">
        <v>4</v>
      </c>
      <c r="CN76" s="22" t="s">
        <v>4</v>
      </c>
      <c r="CO76" s="22" t="s">
        <v>4</v>
      </c>
      <c r="CP76" s="22" t="s">
        <v>4</v>
      </c>
      <c r="CQ76" s="22" t="s">
        <v>4</v>
      </c>
      <c r="CR76" s="22" t="s">
        <v>4</v>
      </c>
      <c r="CS76" s="22" t="s">
        <v>4</v>
      </c>
      <c r="CT76" s="22" t="s">
        <v>4</v>
      </c>
      <c r="CU76" s="22" t="s">
        <v>4</v>
      </c>
      <c r="CV76" s="22" t="s">
        <v>4</v>
      </c>
      <c r="CW76" s="22" t="s">
        <v>4</v>
      </c>
      <c r="CX76" s="22" t="s">
        <v>4</v>
      </c>
      <c r="CY76" s="22" t="s">
        <v>4</v>
      </c>
      <c r="CZ76" s="22" t="s">
        <v>4</v>
      </c>
      <c r="DA76" s="22" t="s">
        <v>4</v>
      </c>
      <c r="DB76" s="22" t="s">
        <v>4</v>
      </c>
      <c r="DC76" s="22" t="s">
        <v>4</v>
      </c>
      <c r="DD76" s="22" t="s">
        <v>4</v>
      </c>
      <c r="DE76" s="22" t="s">
        <v>4</v>
      </c>
      <c r="DF76" s="22" t="s">
        <v>4</v>
      </c>
      <c r="DG76" s="22" t="s">
        <v>4</v>
      </c>
    </row>
    <row r="77" spans="1:111" ht="14">
      <c r="A77" s="3" t="str">
        <f t="shared" si="0"/>
        <v/>
      </c>
      <c r="C77" s="3" t="s">
        <v>174</v>
      </c>
      <c r="D77" s="5" t="s">
        <v>4</v>
      </c>
      <c r="E77" s="5" t="s">
        <v>4</v>
      </c>
      <c r="F77" s="5" t="s">
        <v>6</v>
      </c>
      <c r="G77" s="5" t="s">
        <v>6</v>
      </c>
      <c r="H77" s="5" t="s">
        <v>4</v>
      </c>
      <c r="I77" s="5" t="s">
        <v>4</v>
      </c>
      <c r="J77" s="5" t="s">
        <v>4</v>
      </c>
      <c r="K77" s="5" t="s">
        <v>4</v>
      </c>
      <c r="L77" s="5" t="s">
        <v>4</v>
      </c>
      <c r="M77" s="5" t="s">
        <v>6</v>
      </c>
      <c r="N77" s="5" t="s">
        <v>4</v>
      </c>
      <c r="O77" s="5" t="s">
        <v>4</v>
      </c>
      <c r="P77" s="5" t="s">
        <v>4</v>
      </c>
      <c r="Q77" s="5" t="s">
        <v>4</v>
      </c>
      <c r="R77" s="5" t="s">
        <v>6</v>
      </c>
      <c r="S77" s="5" t="s">
        <v>6</v>
      </c>
      <c r="T77" s="5" t="s">
        <v>6</v>
      </c>
      <c r="U77" s="5" t="s">
        <v>6</v>
      </c>
      <c r="V77" s="5" t="s">
        <v>6</v>
      </c>
      <c r="W77" s="5" t="s">
        <v>6</v>
      </c>
      <c r="X77" s="5" t="s">
        <v>6</v>
      </c>
      <c r="Y77" s="5" t="s">
        <v>6</v>
      </c>
      <c r="Z77" s="5" t="s">
        <v>6</v>
      </c>
      <c r="AA77" s="5" t="s">
        <v>6</v>
      </c>
      <c r="AB77" s="5" t="s">
        <v>4</v>
      </c>
      <c r="AC77" s="5" t="s">
        <v>4</v>
      </c>
      <c r="AD77" s="5" t="s">
        <v>6</v>
      </c>
      <c r="AE77" s="5" t="s">
        <v>4</v>
      </c>
      <c r="AF77" s="5" t="s">
        <v>4</v>
      </c>
      <c r="AG77" s="5" t="s">
        <v>4</v>
      </c>
      <c r="AH77" s="5" t="s">
        <v>4</v>
      </c>
      <c r="AI77" s="5" t="s">
        <v>6</v>
      </c>
      <c r="AJ77" s="5" t="s">
        <v>4</v>
      </c>
      <c r="AK77" s="5" t="s">
        <v>6</v>
      </c>
      <c r="AL77" s="5" t="s">
        <v>4</v>
      </c>
      <c r="AM77" s="5" t="s">
        <v>4</v>
      </c>
      <c r="AN77" s="5" t="s">
        <v>4</v>
      </c>
      <c r="AO77" s="5" t="s">
        <v>4</v>
      </c>
      <c r="AP77" s="5" t="s">
        <v>4</v>
      </c>
      <c r="AQ77" s="5" t="s">
        <v>4</v>
      </c>
      <c r="AR77" s="5" t="s">
        <v>4</v>
      </c>
      <c r="AS77" s="5" t="s">
        <v>4</v>
      </c>
      <c r="AT77" s="5" t="s">
        <v>4</v>
      </c>
      <c r="AU77" s="5"/>
      <c r="AV77" s="5"/>
      <c r="AW77" s="5" t="s">
        <v>4</v>
      </c>
      <c r="AX77" s="5" t="s">
        <v>4</v>
      </c>
      <c r="AY77" s="5" t="s">
        <v>4</v>
      </c>
      <c r="AZ77" s="5" t="s">
        <v>4</v>
      </c>
      <c r="BA77" s="5" t="s">
        <v>4</v>
      </c>
      <c r="BB77" s="5" t="s">
        <v>4</v>
      </c>
      <c r="BC77" s="5" t="s">
        <v>4</v>
      </c>
      <c r="BD77" s="5" t="s">
        <v>4</v>
      </c>
      <c r="BE77" s="5" t="s">
        <v>4</v>
      </c>
      <c r="BF77" s="5" t="s">
        <v>4</v>
      </c>
      <c r="BG77" s="5" t="s">
        <v>4</v>
      </c>
      <c r="BH77" s="5" t="s">
        <v>4</v>
      </c>
      <c r="BI77" s="5" t="s">
        <v>4</v>
      </c>
      <c r="BJ77" s="5" t="s">
        <v>4</v>
      </c>
      <c r="BK77" s="5" t="s">
        <v>6</v>
      </c>
      <c r="BL77" s="5" t="s">
        <v>6</v>
      </c>
      <c r="BM77" s="5" t="s">
        <v>4</v>
      </c>
      <c r="BN77" s="5" t="s">
        <v>4</v>
      </c>
      <c r="BO77" s="5" t="s">
        <v>4</v>
      </c>
      <c r="BP77" s="5" t="s">
        <v>6</v>
      </c>
      <c r="BQ77" s="5" t="s">
        <v>6</v>
      </c>
      <c r="BR77" s="5" t="s">
        <v>4</v>
      </c>
      <c r="BS77" s="5" t="s">
        <v>4</v>
      </c>
      <c r="BT77" s="5" t="s">
        <v>4</v>
      </c>
      <c r="BU77" s="5" t="s">
        <v>4</v>
      </c>
      <c r="BV77" s="5" t="s">
        <v>6</v>
      </c>
      <c r="BW77" s="5" t="s">
        <v>6</v>
      </c>
      <c r="BX77" s="5" t="s">
        <v>6</v>
      </c>
      <c r="BY77" s="5" t="s">
        <v>6</v>
      </c>
      <c r="BZ77" s="5" t="s">
        <v>6</v>
      </c>
      <c r="CA77" s="5" t="s">
        <v>6</v>
      </c>
      <c r="CB77" s="5" t="s">
        <v>6</v>
      </c>
      <c r="CC77" s="5" t="s">
        <v>6</v>
      </c>
      <c r="CD77" s="5" t="s">
        <v>6</v>
      </c>
      <c r="CE77" s="5" t="s">
        <v>6</v>
      </c>
      <c r="CF77" s="5" t="s">
        <v>6</v>
      </c>
      <c r="CG77" s="5" t="s">
        <v>6</v>
      </c>
      <c r="CH77" s="5" t="s">
        <v>4</v>
      </c>
      <c r="CI77" s="5" t="s">
        <v>4</v>
      </c>
      <c r="CJ77" s="5" t="s">
        <v>4</v>
      </c>
      <c r="CK77" s="5" t="s">
        <v>4</v>
      </c>
      <c r="CL77" s="5" t="s">
        <v>4</v>
      </c>
      <c r="CM77" s="5" t="s">
        <v>4</v>
      </c>
      <c r="CN77" s="5" t="s">
        <v>4</v>
      </c>
      <c r="CO77" s="5" t="s">
        <v>4</v>
      </c>
      <c r="CP77" s="5" t="s">
        <v>4</v>
      </c>
      <c r="CQ77" s="5" t="s">
        <v>4</v>
      </c>
      <c r="CR77" s="5" t="s">
        <v>4</v>
      </c>
      <c r="CS77" s="5" t="s">
        <v>4</v>
      </c>
      <c r="CT77" s="5" t="s">
        <v>4</v>
      </c>
      <c r="CU77" s="5" t="s">
        <v>4</v>
      </c>
      <c r="CV77" s="5" t="s">
        <v>4</v>
      </c>
      <c r="CW77" s="5" t="s">
        <v>4</v>
      </c>
      <c r="CX77" s="5" t="s">
        <v>4</v>
      </c>
      <c r="CY77" s="5" t="s">
        <v>4</v>
      </c>
      <c r="CZ77" s="5" t="s">
        <v>4</v>
      </c>
      <c r="DA77" s="5" t="s">
        <v>4</v>
      </c>
      <c r="DB77" s="5" t="s">
        <v>4</v>
      </c>
      <c r="DC77" s="5" t="s">
        <v>4</v>
      </c>
      <c r="DD77" s="5" t="s">
        <v>4</v>
      </c>
      <c r="DE77" s="5" t="s">
        <v>4</v>
      </c>
      <c r="DF77" s="5" t="s">
        <v>4</v>
      </c>
      <c r="DG77" s="5" t="s">
        <v>4</v>
      </c>
    </row>
    <row r="78" spans="1:111" ht="14">
      <c r="A78" s="3" t="str">
        <f t="shared" si="0"/>
        <v/>
      </c>
      <c r="C78" s="3" t="s">
        <v>175</v>
      </c>
      <c r="D78" s="5" t="s">
        <v>6</v>
      </c>
      <c r="E78" s="5" t="s">
        <v>6</v>
      </c>
      <c r="F78" s="5" t="s">
        <v>6</v>
      </c>
      <c r="G78" s="5" t="s">
        <v>6</v>
      </c>
      <c r="H78" s="5" t="s">
        <v>6</v>
      </c>
      <c r="I78" s="5" t="s">
        <v>6</v>
      </c>
      <c r="J78" s="5" t="s">
        <v>6</v>
      </c>
      <c r="K78" s="5" t="s">
        <v>6</v>
      </c>
      <c r="L78" s="5" t="s">
        <v>6</v>
      </c>
      <c r="M78" s="5" t="s">
        <v>6</v>
      </c>
      <c r="N78" s="5" t="s">
        <v>6</v>
      </c>
      <c r="O78" s="5" t="s">
        <v>6</v>
      </c>
      <c r="P78" s="5" t="s">
        <v>6</v>
      </c>
      <c r="Q78" s="5" t="s">
        <v>6</v>
      </c>
      <c r="R78" s="5" t="s">
        <v>6</v>
      </c>
      <c r="S78" s="5" t="s">
        <v>6</v>
      </c>
      <c r="T78" s="5" t="s">
        <v>6</v>
      </c>
      <c r="U78" s="5" t="s">
        <v>6</v>
      </c>
      <c r="V78" s="5" t="s">
        <v>6</v>
      </c>
      <c r="W78" s="5" t="s">
        <v>6</v>
      </c>
      <c r="X78" s="5" t="s">
        <v>6</v>
      </c>
      <c r="Y78" s="5" t="s">
        <v>6</v>
      </c>
      <c r="Z78" s="5" t="s">
        <v>6</v>
      </c>
      <c r="AA78" s="5" t="s">
        <v>6</v>
      </c>
      <c r="AB78" s="5" t="s">
        <v>6</v>
      </c>
      <c r="AC78" s="5" t="s">
        <v>6</v>
      </c>
      <c r="AD78" s="5" t="s">
        <v>6</v>
      </c>
      <c r="AE78" s="5" t="s">
        <v>6</v>
      </c>
      <c r="AF78" s="5" t="s">
        <v>6</v>
      </c>
      <c r="AG78" s="5" t="s">
        <v>6</v>
      </c>
      <c r="AH78" s="5" t="s">
        <v>6</v>
      </c>
      <c r="AI78" s="5" t="s">
        <v>6</v>
      </c>
      <c r="AJ78" s="5" t="s">
        <v>6</v>
      </c>
      <c r="AK78" s="5" t="s">
        <v>6</v>
      </c>
      <c r="AL78" s="5" t="s">
        <v>6</v>
      </c>
      <c r="AM78" s="5" t="s">
        <v>6</v>
      </c>
      <c r="AN78" s="5" t="s">
        <v>6</v>
      </c>
      <c r="AO78" s="5" t="s">
        <v>6</v>
      </c>
      <c r="AP78" s="5" t="s">
        <v>6</v>
      </c>
      <c r="AQ78" s="5" t="s">
        <v>6</v>
      </c>
      <c r="AR78" s="5" t="s">
        <v>6</v>
      </c>
      <c r="AS78" s="5" t="s">
        <v>6</v>
      </c>
      <c r="AT78" s="5" t="s">
        <v>6</v>
      </c>
      <c r="AU78" s="5"/>
      <c r="AV78" s="5"/>
      <c r="AW78" s="5" t="s">
        <v>6</v>
      </c>
      <c r="AX78" s="5" t="s">
        <v>6</v>
      </c>
      <c r="AY78" s="5" t="s">
        <v>6</v>
      </c>
      <c r="AZ78" s="5" t="s">
        <v>6</v>
      </c>
      <c r="BA78" s="5" t="s">
        <v>6</v>
      </c>
      <c r="BB78" s="5" t="s">
        <v>6</v>
      </c>
      <c r="BC78" s="5" t="s">
        <v>6</v>
      </c>
      <c r="BD78" s="5" t="s">
        <v>6</v>
      </c>
      <c r="BE78" s="5" t="s">
        <v>6</v>
      </c>
      <c r="BF78" s="5" t="s">
        <v>6</v>
      </c>
      <c r="BG78" s="5" t="s">
        <v>6</v>
      </c>
      <c r="BH78" s="5" t="s">
        <v>6</v>
      </c>
      <c r="BI78" s="5" t="s">
        <v>6</v>
      </c>
      <c r="BJ78" s="5" t="s">
        <v>6</v>
      </c>
      <c r="BK78" s="5" t="s">
        <v>6</v>
      </c>
      <c r="BL78" s="5" t="s">
        <v>6</v>
      </c>
      <c r="BM78" s="5" t="s">
        <v>6</v>
      </c>
      <c r="BN78" s="5" t="s">
        <v>6</v>
      </c>
      <c r="BO78" s="5" t="s">
        <v>4</v>
      </c>
      <c r="BP78" s="5" t="s">
        <v>6</v>
      </c>
      <c r="BQ78" s="5" t="s">
        <v>6</v>
      </c>
      <c r="BR78" s="5" t="s">
        <v>4</v>
      </c>
      <c r="BS78" s="5" t="s">
        <v>4</v>
      </c>
      <c r="BT78" s="5" t="s">
        <v>4</v>
      </c>
      <c r="BU78" s="5" t="s">
        <v>4</v>
      </c>
      <c r="BV78" s="5" t="s">
        <v>6</v>
      </c>
      <c r="BW78" s="5" t="s">
        <v>6</v>
      </c>
      <c r="BX78" s="5" t="s">
        <v>6</v>
      </c>
      <c r="BY78" s="5" t="s">
        <v>6</v>
      </c>
      <c r="BZ78" s="5" t="s">
        <v>6</v>
      </c>
      <c r="CA78" s="5" t="s">
        <v>6</v>
      </c>
      <c r="CB78" s="5" t="s">
        <v>4</v>
      </c>
      <c r="CC78" s="5" t="s">
        <v>4</v>
      </c>
      <c r="CD78" s="5" t="s">
        <v>6</v>
      </c>
      <c r="CE78" s="5" t="s">
        <v>6</v>
      </c>
      <c r="CF78" s="5" t="s">
        <v>6</v>
      </c>
      <c r="CG78" s="5" t="s">
        <v>6</v>
      </c>
      <c r="CH78" s="5" t="s">
        <v>4</v>
      </c>
      <c r="CI78" s="5" t="s">
        <v>4</v>
      </c>
      <c r="CJ78" s="5" t="s">
        <v>4</v>
      </c>
      <c r="CK78" s="5" t="s">
        <v>4</v>
      </c>
      <c r="CL78" s="5" t="s">
        <v>4</v>
      </c>
      <c r="CM78" s="5" t="s">
        <v>4</v>
      </c>
      <c r="CN78" s="5" t="s">
        <v>4</v>
      </c>
      <c r="CO78" s="5" t="s">
        <v>4</v>
      </c>
      <c r="CP78" s="5" t="s">
        <v>4</v>
      </c>
      <c r="CQ78" s="5" t="s">
        <v>4</v>
      </c>
      <c r="CR78" s="5" t="s">
        <v>4</v>
      </c>
      <c r="CS78" s="5" t="s">
        <v>4</v>
      </c>
      <c r="CT78" s="5" t="s">
        <v>4</v>
      </c>
      <c r="CU78" s="5" t="s">
        <v>4</v>
      </c>
      <c r="CV78" s="5" t="s">
        <v>4</v>
      </c>
      <c r="CW78" s="5" t="s">
        <v>4</v>
      </c>
      <c r="CX78" s="5" t="s">
        <v>4</v>
      </c>
      <c r="CY78" s="5" t="s">
        <v>4</v>
      </c>
      <c r="CZ78" s="5" t="s">
        <v>4</v>
      </c>
      <c r="DA78" s="5" t="s">
        <v>4</v>
      </c>
      <c r="DB78" s="5" t="s">
        <v>4</v>
      </c>
      <c r="DC78" s="5" t="s">
        <v>4</v>
      </c>
      <c r="DD78" s="5" t="s">
        <v>4</v>
      </c>
      <c r="DE78" s="5" t="s">
        <v>4</v>
      </c>
      <c r="DF78" s="5" t="s">
        <v>4</v>
      </c>
      <c r="DG78" s="5" t="s">
        <v>4</v>
      </c>
    </row>
    <row r="79" spans="1:111" ht="14">
      <c r="A79" s="3" t="str">
        <f t="shared" si="0"/>
        <v/>
      </c>
      <c r="C79" s="3" t="s">
        <v>176</v>
      </c>
      <c r="D79" s="5" t="s">
        <v>4</v>
      </c>
      <c r="E79" s="5" t="s">
        <v>4</v>
      </c>
      <c r="F79" s="5" t="s">
        <v>6</v>
      </c>
      <c r="G79" s="5" t="s">
        <v>6</v>
      </c>
      <c r="H79" s="5" t="s">
        <v>4</v>
      </c>
      <c r="I79" s="5" t="s">
        <v>4</v>
      </c>
      <c r="J79" s="5" t="s">
        <v>4</v>
      </c>
      <c r="K79" s="5" t="s">
        <v>4</v>
      </c>
      <c r="L79" s="5" t="s">
        <v>4</v>
      </c>
      <c r="M79" s="5" t="s">
        <v>6</v>
      </c>
      <c r="N79" s="5" t="s">
        <v>4</v>
      </c>
      <c r="O79" s="5" t="s">
        <v>4</v>
      </c>
      <c r="P79" s="5" t="s">
        <v>4</v>
      </c>
      <c r="Q79" s="5" t="s">
        <v>4</v>
      </c>
      <c r="R79" s="5" t="s">
        <v>6</v>
      </c>
      <c r="S79" s="5" t="s">
        <v>6</v>
      </c>
      <c r="T79" s="5" t="s">
        <v>6</v>
      </c>
      <c r="U79" s="5" t="s">
        <v>6</v>
      </c>
      <c r="V79" s="5" t="s">
        <v>6</v>
      </c>
      <c r="W79" s="5" t="s">
        <v>6</v>
      </c>
      <c r="X79" s="5" t="s">
        <v>6</v>
      </c>
      <c r="Y79" s="5" t="s">
        <v>6</v>
      </c>
      <c r="Z79" s="5" t="s">
        <v>6</v>
      </c>
      <c r="AA79" s="5" t="s">
        <v>6</v>
      </c>
      <c r="AB79" s="5" t="s">
        <v>4</v>
      </c>
      <c r="AC79" s="5" t="s">
        <v>4</v>
      </c>
      <c r="AD79" s="5" t="s">
        <v>6</v>
      </c>
      <c r="AE79" s="5" t="s">
        <v>4</v>
      </c>
      <c r="AF79" s="5" t="s">
        <v>4</v>
      </c>
      <c r="AG79" s="5" t="s">
        <v>4</v>
      </c>
      <c r="AH79" s="5" t="s">
        <v>4</v>
      </c>
      <c r="AI79" s="5" t="s">
        <v>4</v>
      </c>
      <c r="AJ79" s="5" t="s">
        <v>4</v>
      </c>
      <c r="AK79" s="5" t="s">
        <v>4</v>
      </c>
      <c r="AL79" s="5" t="s">
        <v>4</v>
      </c>
      <c r="AM79" s="5" t="s">
        <v>4</v>
      </c>
      <c r="AN79" s="5" t="s">
        <v>4</v>
      </c>
      <c r="AO79" s="5" t="s">
        <v>4</v>
      </c>
      <c r="AP79" s="5" t="s">
        <v>4</v>
      </c>
      <c r="AQ79" s="5" t="s">
        <v>4</v>
      </c>
      <c r="AR79" s="5" t="s">
        <v>4</v>
      </c>
      <c r="AS79" s="5" t="s">
        <v>4</v>
      </c>
      <c r="AT79" s="5" t="s">
        <v>4</v>
      </c>
      <c r="AU79" s="5"/>
      <c r="AV79" s="5"/>
      <c r="AW79" s="5" t="s">
        <v>4</v>
      </c>
      <c r="AX79" s="5" t="s">
        <v>4</v>
      </c>
      <c r="AY79" s="5" t="s">
        <v>4</v>
      </c>
      <c r="AZ79" s="5" t="s">
        <v>4</v>
      </c>
      <c r="BA79" s="5" t="s">
        <v>4</v>
      </c>
      <c r="BB79" s="5" t="s">
        <v>4</v>
      </c>
      <c r="BC79" s="5" t="s">
        <v>4</v>
      </c>
      <c r="BD79" s="5" t="s">
        <v>4</v>
      </c>
      <c r="BE79" s="5" t="s">
        <v>4</v>
      </c>
      <c r="BF79" s="5" t="s">
        <v>4</v>
      </c>
      <c r="BG79" s="5" t="s">
        <v>6</v>
      </c>
      <c r="BH79" s="5" t="s">
        <v>6</v>
      </c>
      <c r="BI79" s="5" t="s">
        <v>6</v>
      </c>
      <c r="BJ79" s="5" t="s">
        <v>6</v>
      </c>
      <c r="BK79" s="5" t="s">
        <v>6</v>
      </c>
      <c r="BL79" s="5" t="s">
        <v>6</v>
      </c>
      <c r="BM79" s="5" t="s">
        <v>6</v>
      </c>
      <c r="BN79" s="5" t="s">
        <v>6</v>
      </c>
      <c r="BO79" s="5" t="s">
        <v>4</v>
      </c>
      <c r="BP79" s="5" t="s">
        <v>4</v>
      </c>
      <c r="BQ79" s="5" t="s">
        <v>6</v>
      </c>
      <c r="BR79" s="5" t="s">
        <v>6</v>
      </c>
      <c r="BS79" s="5" t="s">
        <v>6</v>
      </c>
      <c r="BT79" s="5" t="s">
        <v>4</v>
      </c>
      <c r="BU79" s="5" t="s">
        <v>4</v>
      </c>
      <c r="BV79" s="5" t="s">
        <v>4</v>
      </c>
      <c r="BW79" s="5" t="s">
        <v>4</v>
      </c>
      <c r="BX79" s="5" t="s">
        <v>4</v>
      </c>
      <c r="BY79" s="5" t="s">
        <v>4</v>
      </c>
      <c r="BZ79" s="5" t="s">
        <v>4</v>
      </c>
      <c r="CA79" s="5" t="s">
        <v>4</v>
      </c>
      <c r="CB79" s="5" t="s">
        <v>4</v>
      </c>
      <c r="CC79" s="5" t="s">
        <v>4</v>
      </c>
      <c r="CD79" s="5" t="s">
        <v>4</v>
      </c>
      <c r="CE79" s="5" t="s">
        <v>4</v>
      </c>
      <c r="CF79" s="5" t="s">
        <v>4</v>
      </c>
      <c r="CG79" s="5" t="s">
        <v>4</v>
      </c>
      <c r="CH79" s="5" t="s">
        <v>4</v>
      </c>
      <c r="CI79" s="5" t="s">
        <v>4</v>
      </c>
      <c r="CJ79" s="5" t="s">
        <v>4</v>
      </c>
      <c r="CK79" s="5" t="s">
        <v>4</v>
      </c>
      <c r="CL79" s="5" t="s">
        <v>4</v>
      </c>
      <c r="CM79" s="5" t="s">
        <v>4</v>
      </c>
      <c r="CN79" s="5" t="s">
        <v>4</v>
      </c>
      <c r="CO79" s="5" t="s">
        <v>4</v>
      </c>
      <c r="CP79" s="5" t="s">
        <v>4</v>
      </c>
      <c r="CQ79" s="5" t="s">
        <v>4</v>
      </c>
      <c r="CR79" s="5" t="s">
        <v>4</v>
      </c>
      <c r="CS79" s="5" t="s">
        <v>4</v>
      </c>
      <c r="CT79" s="5" t="s">
        <v>4</v>
      </c>
      <c r="CU79" s="5" t="s">
        <v>4</v>
      </c>
      <c r="CV79" s="5" t="s">
        <v>6</v>
      </c>
      <c r="CW79" s="5" t="s">
        <v>6</v>
      </c>
      <c r="CX79" s="5" t="s">
        <v>6</v>
      </c>
      <c r="CY79" s="5" t="s">
        <v>6</v>
      </c>
      <c r="CZ79" s="5" t="s">
        <v>6</v>
      </c>
      <c r="DA79" s="5" t="s">
        <v>6</v>
      </c>
      <c r="DB79" s="5" t="s">
        <v>6</v>
      </c>
      <c r="DC79" s="5" t="s">
        <v>6</v>
      </c>
      <c r="DD79" s="5" t="s">
        <v>6</v>
      </c>
      <c r="DE79" s="5" t="s">
        <v>6</v>
      </c>
      <c r="DF79" s="5" t="s">
        <v>6</v>
      </c>
      <c r="DG79" s="5" t="s">
        <v>6</v>
      </c>
    </row>
    <row r="80" spans="1:111" ht="14">
      <c r="A80" s="3" t="str">
        <f t="shared" si="0"/>
        <v/>
      </c>
      <c r="C80" s="3" t="s">
        <v>177</v>
      </c>
      <c r="D80" s="5" t="s">
        <v>4</v>
      </c>
      <c r="E80" s="5" t="s">
        <v>4</v>
      </c>
      <c r="F80" s="5" t="s">
        <v>6</v>
      </c>
      <c r="G80" s="5" t="s">
        <v>6</v>
      </c>
      <c r="H80" s="5" t="s">
        <v>4</v>
      </c>
      <c r="I80" s="5" t="s">
        <v>4</v>
      </c>
      <c r="J80" s="5" t="s">
        <v>6</v>
      </c>
      <c r="K80" s="5" t="s">
        <v>6</v>
      </c>
      <c r="L80" s="5" t="s">
        <v>4</v>
      </c>
      <c r="M80" s="5" t="s">
        <v>6</v>
      </c>
      <c r="N80" s="5" t="s">
        <v>4</v>
      </c>
      <c r="O80" s="5" t="s">
        <v>4</v>
      </c>
      <c r="P80" s="5" t="s">
        <v>4</v>
      </c>
      <c r="Q80" s="5" t="s">
        <v>4</v>
      </c>
      <c r="R80" s="5" t="s">
        <v>4</v>
      </c>
      <c r="S80" s="5" t="s">
        <v>4</v>
      </c>
      <c r="T80" s="5" t="s">
        <v>6</v>
      </c>
      <c r="U80" s="5" t="s">
        <v>6</v>
      </c>
      <c r="V80" s="5" t="s">
        <v>4</v>
      </c>
      <c r="W80" s="5" t="s">
        <v>4</v>
      </c>
      <c r="X80" s="5" t="s">
        <v>6</v>
      </c>
      <c r="Y80" s="5" t="s">
        <v>6</v>
      </c>
      <c r="Z80" s="5" t="s">
        <v>4</v>
      </c>
      <c r="AA80" s="5" t="s">
        <v>4</v>
      </c>
      <c r="AB80" s="5" t="s">
        <v>4</v>
      </c>
      <c r="AC80" s="5" t="s">
        <v>4</v>
      </c>
      <c r="AD80" s="5" t="s">
        <v>6</v>
      </c>
      <c r="AE80" s="5" t="s">
        <v>4</v>
      </c>
      <c r="AF80" s="5" t="s">
        <v>4</v>
      </c>
      <c r="AG80" s="5" t="s">
        <v>4</v>
      </c>
      <c r="AH80" s="5" t="s">
        <v>4</v>
      </c>
      <c r="AI80" s="5" t="s">
        <v>4</v>
      </c>
      <c r="AJ80" s="5" t="s">
        <v>4</v>
      </c>
      <c r="AK80" s="5" t="s">
        <v>4</v>
      </c>
      <c r="AL80" s="5" t="s">
        <v>4</v>
      </c>
      <c r="AM80" s="5" t="s">
        <v>4</v>
      </c>
      <c r="AN80" s="5" t="s">
        <v>4</v>
      </c>
      <c r="AO80" s="5" t="s">
        <v>4</v>
      </c>
      <c r="AP80" s="5" t="s">
        <v>4</v>
      </c>
      <c r="AQ80" s="5" t="s">
        <v>4</v>
      </c>
      <c r="AR80" s="5" t="s">
        <v>4</v>
      </c>
      <c r="AS80" s="5" t="s">
        <v>4</v>
      </c>
      <c r="AT80" s="5" t="s">
        <v>4</v>
      </c>
      <c r="AU80" s="5"/>
      <c r="AV80" s="5"/>
      <c r="AW80" s="5" t="s">
        <v>4</v>
      </c>
      <c r="AX80" s="5" t="s">
        <v>4</v>
      </c>
      <c r="AY80" s="5" t="s">
        <v>4</v>
      </c>
      <c r="AZ80" s="5" t="s">
        <v>4</v>
      </c>
      <c r="BA80" s="5" t="s">
        <v>4</v>
      </c>
      <c r="BB80" s="5" t="s">
        <v>4</v>
      </c>
      <c r="BC80" s="5" t="s">
        <v>4</v>
      </c>
      <c r="BD80" s="5" t="s">
        <v>4</v>
      </c>
      <c r="BE80" s="5" t="s">
        <v>4</v>
      </c>
      <c r="BF80" s="5" t="s">
        <v>4</v>
      </c>
      <c r="BG80" s="5" t="s">
        <v>4</v>
      </c>
      <c r="BH80" s="5" t="s">
        <v>4</v>
      </c>
      <c r="BI80" s="5" t="s">
        <v>4</v>
      </c>
      <c r="BJ80" s="5" t="s">
        <v>4</v>
      </c>
      <c r="BK80" s="5" t="s">
        <v>6</v>
      </c>
      <c r="BL80" s="5" t="s">
        <v>6</v>
      </c>
      <c r="BM80" s="5" t="s">
        <v>4</v>
      </c>
      <c r="BN80" s="5" t="s">
        <v>4</v>
      </c>
      <c r="BO80" s="5" t="s">
        <v>4</v>
      </c>
      <c r="BP80" s="5" t="s">
        <v>4</v>
      </c>
      <c r="BQ80" s="5" t="s">
        <v>4</v>
      </c>
      <c r="BR80" s="5" t="s">
        <v>4</v>
      </c>
      <c r="BS80" s="5" t="s">
        <v>4</v>
      </c>
      <c r="BT80" s="5" t="s">
        <v>4</v>
      </c>
      <c r="BU80" s="5" t="s">
        <v>4</v>
      </c>
      <c r="BV80" s="5" t="s">
        <v>4</v>
      </c>
      <c r="BW80" s="5" t="s">
        <v>4</v>
      </c>
      <c r="BX80" s="5" t="s">
        <v>4</v>
      </c>
      <c r="BY80" s="5" t="s">
        <v>4</v>
      </c>
      <c r="BZ80" s="5" t="s">
        <v>4</v>
      </c>
      <c r="CA80" s="5" t="s">
        <v>4</v>
      </c>
      <c r="CB80" s="5" t="s">
        <v>4</v>
      </c>
      <c r="CC80" s="5" t="s">
        <v>4</v>
      </c>
      <c r="CD80" s="5" t="s">
        <v>4</v>
      </c>
      <c r="CE80" s="5" t="s">
        <v>4</v>
      </c>
      <c r="CF80" s="5" t="s">
        <v>4</v>
      </c>
      <c r="CG80" s="5" t="s">
        <v>4</v>
      </c>
      <c r="CH80" s="5" t="s">
        <v>4</v>
      </c>
      <c r="CI80" s="5" t="s">
        <v>4</v>
      </c>
      <c r="CJ80" s="5" t="s">
        <v>4</v>
      </c>
      <c r="CK80" s="5" t="s">
        <v>4</v>
      </c>
      <c r="CL80" s="5" t="s">
        <v>4</v>
      </c>
      <c r="CM80" s="5" t="s">
        <v>4</v>
      </c>
      <c r="CN80" s="5" t="s">
        <v>4</v>
      </c>
      <c r="CO80" s="5" t="s">
        <v>4</v>
      </c>
      <c r="CP80" s="5" t="s">
        <v>4</v>
      </c>
      <c r="CQ80" s="5" t="s">
        <v>4</v>
      </c>
      <c r="CR80" s="5" t="s">
        <v>4</v>
      </c>
      <c r="CS80" s="5" t="s">
        <v>4</v>
      </c>
      <c r="CT80" s="5" t="s">
        <v>4</v>
      </c>
      <c r="CU80" s="5" t="s">
        <v>4</v>
      </c>
      <c r="CV80" s="5" t="s">
        <v>4</v>
      </c>
      <c r="CW80" s="5" t="s">
        <v>4</v>
      </c>
      <c r="CX80" s="5" t="s">
        <v>4</v>
      </c>
      <c r="CY80" s="5" t="s">
        <v>4</v>
      </c>
      <c r="CZ80" s="5" t="s">
        <v>4</v>
      </c>
      <c r="DA80" s="5" t="s">
        <v>4</v>
      </c>
      <c r="DB80" s="5" t="s">
        <v>4</v>
      </c>
      <c r="DC80" s="5" t="s">
        <v>4</v>
      </c>
      <c r="DD80" s="5" t="s">
        <v>4</v>
      </c>
      <c r="DE80" s="5" t="s">
        <v>4</v>
      </c>
      <c r="DF80" s="5" t="s">
        <v>4</v>
      </c>
      <c r="DG80" s="5" t="s">
        <v>4</v>
      </c>
    </row>
    <row r="81" spans="1:111" ht="14">
      <c r="A81" s="3" t="str">
        <f t="shared" si="0"/>
        <v/>
      </c>
      <c r="C81" s="3" t="s">
        <v>178</v>
      </c>
      <c r="D81" s="5" t="s">
        <v>6</v>
      </c>
      <c r="E81" s="5" t="s">
        <v>6</v>
      </c>
      <c r="F81" s="5" t="s">
        <v>6</v>
      </c>
      <c r="G81" s="5" t="s">
        <v>6</v>
      </c>
      <c r="H81" s="5" t="s">
        <v>6</v>
      </c>
      <c r="I81" s="5" t="s">
        <v>6</v>
      </c>
      <c r="J81" s="5" t="s">
        <v>6</v>
      </c>
      <c r="K81" s="5" t="s">
        <v>6</v>
      </c>
      <c r="L81" s="5" t="s">
        <v>6</v>
      </c>
      <c r="M81" s="5" t="s">
        <v>6</v>
      </c>
      <c r="N81" s="5" t="s">
        <v>4</v>
      </c>
      <c r="O81" s="5" t="s">
        <v>4</v>
      </c>
      <c r="P81" s="5" t="s">
        <v>4</v>
      </c>
      <c r="Q81" s="5" t="s">
        <v>4</v>
      </c>
      <c r="R81" s="5" t="s">
        <v>6</v>
      </c>
      <c r="S81" s="5" t="s">
        <v>6</v>
      </c>
      <c r="T81" s="5" t="s">
        <v>6</v>
      </c>
      <c r="U81" s="5" t="s">
        <v>6</v>
      </c>
      <c r="V81" s="5" t="s">
        <v>6</v>
      </c>
      <c r="W81" s="5" t="s">
        <v>6</v>
      </c>
      <c r="X81" s="5" t="s">
        <v>6</v>
      </c>
      <c r="Y81" s="5" t="s">
        <v>6</v>
      </c>
      <c r="Z81" s="5" t="s">
        <v>6</v>
      </c>
      <c r="AA81" s="5" t="s">
        <v>6</v>
      </c>
      <c r="AB81" s="5" t="s">
        <v>4</v>
      </c>
      <c r="AC81" s="5" t="s">
        <v>4</v>
      </c>
      <c r="AD81" s="5" t="s">
        <v>6</v>
      </c>
      <c r="AE81" s="5" t="s">
        <v>4</v>
      </c>
      <c r="AF81" s="5" t="s">
        <v>4</v>
      </c>
      <c r="AG81" s="5" t="s">
        <v>4</v>
      </c>
      <c r="AH81" s="5" t="s">
        <v>4</v>
      </c>
      <c r="AI81" s="5" t="s">
        <v>4</v>
      </c>
      <c r="AJ81" s="5" t="s">
        <v>4</v>
      </c>
      <c r="AK81" s="5" t="s">
        <v>4</v>
      </c>
      <c r="AL81" s="5" t="s">
        <v>4</v>
      </c>
      <c r="AM81" s="5" t="s">
        <v>4</v>
      </c>
      <c r="AN81" s="5" t="s">
        <v>4</v>
      </c>
      <c r="AO81" s="5" t="s">
        <v>4</v>
      </c>
      <c r="AP81" s="5" t="s">
        <v>4</v>
      </c>
      <c r="AQ81" s="5" t="s">
        <v>4</v>
      </c>
      <c r="AR81" s="5" t="s">
        <v>4</v>
      </c>
      <c r="AS81" s="5" t="s">
        <v>4</v>
      </c>
      <c r="AT81" s="5" t="s">
        <v>4</v>
      </c>
      <c r="AU81" s="5"/>
      <c r="AV81" s="5"/>
      <c r="AW81" s="5" t="s">
        <v>4</v>
      </c>
      <c r="AX81" s="5" t="s">
        <v>4</v>
      </c>
      <c r="AY81" s="5" t="s">
        <v>4</v>
      </c>
      <c r="AZ81" s="5" t="s">
        <v>4</v>
      </c>
      <c r="BA81" s="5" t="s">
        <v>4</v>
      </c>
      <c r="BB81" s="5" t="s">
        <v>4</v>
      </c>
      <c r="BC81" s="5" t="s">
        <v>4</v>
      </c>
      <c r="BD81" s="5" t="s">
        <v>4</v>
      </c>
      <c r="BE81" s="5" t="s">
        <v>4</v>
      </c>
      <c r="BF81" s="5" t="s">
        <v>4</v>
      </c>
      <c r="BG81" s="5" t="s">
        <v>4</v>
      </c>
      <c r="BH81" s="5" t="s">
        <v>4</v>
      </c>
      <c r="BI81" s="5" t="s">
        <v>4</v>
      </c>
      <c r="BJ81" s="5" t="s">
        <v>4</v>
      </c>
      <c r="BK81" s="5" t="s">
        <v>6</v>
      </c>
      <c r="BL81" s="5" t="s">
        <v>6</v>
      </c>
      <c r="BM81" s="5" t="s">
        <v>6</v>
      </c>
      <c r="BN81" s="5" t="s">
        <v>6</v>
      </c>
      <c r="BO81" s="5" t="s">
        <v>4</v>
      </c>
      <c r="BP81" s="5" t="s">
        <v>4</v>
      </c>
      <c r="BQ81" s="5" t="s">
        <v>6</v>
      </c>
      <c r="BR81" s="5" t="s">
        <v>4</v>
      </c>
      <c r="BS81" s="5" t="s">
        <v>4</v>
      </c>
      <c r="BT81" s="5" t="s">
        <v>4</v>
      </c>
      <c r="BU81" s="5" t="s">
        <v>4</v>
      </c>
      <c r="BV81" s="5" t="s">
        <v>4</v>
      </c>
      <c r="BW81" s="5" t="s">
        <v>4</v>
      </c>
      <c r="BX81" s="5" t="s">
        <v>4</v>
      </c>
      <c r="BY81" s="5" t="s">
        <v>4</v>
      </c>
      <c r="BZ81" s="5" t="s">
        <v>4</v>
      </c>
      <c r="CA81" s="5" t="s">
        <v>4</v>
      </c>
      <c r="CB81" s="5" t="s">
        <v>4</v>
      </c>
      <c r="CC81" s="5" t="s">
        <v>4</v>
      </c>
      <c r="CD81" s="5" t="s">
        <v>4</v>
      </c>
      <c r="CE81" s="5" t="s">
        <v>4</v>
      </c>
      <c r="CF81" s="5" t="s">
        <v>4</v>
      </c>
      <c r="CG81" s="5" t="s">
        <v>4</v>
      </c>
      <c r="CH81" s="5" t="s">
        <v>4</v>
      </c>
      <c r="CI81" s="5" t="s">
        <v>4</v>
      </c>
      <c r="CJ81" s="5" t="s">
        <v>4</v>
      </c>
      <c r="CK81" s="5" t="s">
        <v>4</v>
      </c>
      <c r="CL81" s="5" t="s">
        <v>4</v>
      </c>
      <c r="CM81" s="5" t="s">
        <v>4</v>
      </c>
      <c r="CN81" s="5" t="s">
        <v>4</v>
      </c>
      <c r="CO81" s="5" t="s">
        <v>4</v>
      </c>
      <c r="CP81" s="5" t="s">
        <v>4</v>
      </c>
      <c r="CQ81" s="5" t="s">
        <v>4</v>
      </c>
      <c r="CR81" s="5" t="s">
        <v>4</v>
      </c>
      <c r="CS81" s="5" t="s">
        <v>4</v>
      </c>
      <c r="CT81" s="5" t="s">
        <v>4</v>
      </c>
      <c r="CU81" s="5" t="s">
        <v>4</v>
      </c>
      <c r="CV81" s="5" t="s">
        <v>4</v>
      </c>
      <c r="CW81" s="5" t="s">
        <v>4</v>
      </c>
      <c r="CX81" s="5" t="s">
        <v>4</v>
      </c>
      <c r="CY81" s="5" t="s">
        <v>4</v>
      </c>
      <c r="CZ81" s="5" t="s">
        <v>4</v>
      </c>
      <c r="DA81" s="5" t="s">
        <v>4</v>
      </c>
      <c r="DB81" s="5" t="s">
        <v>4</v>
      </c>
      <c r="DC81" s="5" t="s">
        <v>4</v>
      </c>
      <c r="DD81" s="5" t="s">
        <v>4</v>
      </c>
      <c r="DE81" s="5" t="s">
        <v>4</v>
      </c>
      <c r="DF81" s="5" t="s">
        <v>4</v>
      </c>
      <c r="DG81" s="5" t="s">
        <v>4</v>
      </c>
    </row>
    <row r="82" spans="1:111" ht="14">
      <c r="A82" s="3" t="str">
        <f t="shared" si="0"/>
        <v/>
      </c>
      <c r="C82" s="3" t="s">
        <v>179</v>
      </c>
      <c r="D82" s="5" t="s">
        <v>4</v>
      </c>
      <c r="E82" s="5" t="s">
        <v>4</v>
      </c>
      <c r="F82" s="5" t="s">
        <v>4</v>
      </c>
      <c r="G82" s="5" t="s">
        <v>4</v>
      </c>
      <c r="H82" s="5" t="s">
        <v>4</v>
      </c>
      <c r="I82" s="5" t="s">
        <v>4</v>
      </c>
      <c r="J82" s="5" t="s">
        <v>4</v>
      </c>
      <c r="K82" s="5" t="s">
        <v>4</v>
      </c>
      <c r="L82" s="5" t="s">
        <v>4</v>
      </c>
      <c r="M82" s="5" t="s">
        <v>6</v>
      </c>
      <c r="N82" s="5" t="s">
        <v>6</v>
      </c>
      <c r="O82" s="5" t="s">
        <v>6</v>
      </c>
      <c r="P82" s="5" t="s">
        <v>6</v>
      </c>
      <c r="Q82" s="5" t="s">
        <v>6</v>
      </c>
      <c r="R82" s="5" t="s">
        <v>6</v>
      </c>
      <c r="S82" s="5" t="s">
        <v>6</v>
      </c>
      <c r="T82" s="5" t="s">
        <v>4</v>
      </c>
      <c r="U82" s="5" t="s">
        <v>4</v>
      </c>
      <c r="V82" s="5" t="s">
        <v>4</v>
      </c>
      <c r="W82" s="5" t="s">
        <v>4</v>
      </c>
      <c r="X82" s="5" t="s">
        <v>4</v>
      </c>
      <c r="Y82" s="5" t="s">
        <v>4</v>
      </c>
      <c r="Z82" s="5" t="s">
        <v>6</v>
      </c>
      <c r="AA82" s="5" t="s">
        <v>6</v>
      </c>
      <c r="AB82" s="5" t="s">
        <v>4</v>
      </c>
      <c r="AC82" s="5" t="s">
        <v>4</v>
      </c>
      <c r="AD82" s="5" t="s">
        <v>6</v>
      </c>
      <c r="AE82" s="5" t="s">
        <v>6</v>
      </c>
      <c r="AF82" s="5" t="s">
        <v>6</v>
      </c>
      <c r="AG82" s="5" t="s">
        <v>6</v>
      </c>
      <c r="AH82" s="5" t="s">
        <v>6</v>
      </c>
      <c r="AI82" s="5" t="s">
        <v>4</v>
      </c>
      <c r="AJ82" s="5" t="s">
        <v>6</v>
      </c>
      <c r="AK82" s="5" t="s">
        <v>4</v>
      </c>
      <c r="AL82" s="5" t="s">
        <v>6</v>
      </c>
      <c r="AM82" s="5" t="s">
        <v>6</v>
      </c>
      <c r="AN82" s="5" t="s">
        <v>6</v>
      </c>
      <c r="AO82" s="5" t="s">
        <v>6</v>
      </c>
      <c r="AP82" s="5" t="s">
        <v>6</v>
      </c>
      <c r="AQ82" s="5" t="s">
        <v>6</v>
      </c>
      <c r="AR82" s="5" t="s">
        <v>6</v>
      </c>
      <c r="AS82" s="5" t="s">
        <v>6</v>
      </c>
      <c r="AT82" s="5" t="s">
        <v>6</v>
      </c>
      <c r="AU82" s="5"/>
      <c r="AV82" s="5"/>
      <c r="AW82" s="5" t="s">
        <v>6</v>
      </c>
      <c r="AX82" s="5" t="s">
        <v>6</v>
      </c>
      <c r="AY82" s="5" t="s">
        <v>6</v>
      </c>
      <c r="AZ82" s="5" t="s">
        <v>6</v>
      </c>
      <c r="BA82" s="5" t="s">
        <v>6</v>
      </c>
      <c r="BB82" s="5" t="s">
        <v>6</v>
      </c>
      <c r="BC82" s="5" t="s">
        <v>6</v>
      </c>
      <c r="BD82" s="5" t="s">
        <v>6</v>
      </c>
      <c r="BE82" s="5" t="s">
        <v>6</v>
      </c>
      <c r="BF82" s="5" t="s">
        <v>6</v>
      </c>
      <c r="BG82" s="5" t="s">
        <v>6</v>
      </c>
      <c r="BH82" s="5" t="s">
        <v>6</v>
      </c>
      <c r="BI82" s="5" t="s">
        <v>6</v>
      </c>
      <c r="BJ82" s="5" t="s">
        <v>6</v>
      </c>
      <c r="BK82" s="5" t="s">
        <v>4</v>
      </c>
      <c r="BL82" s="5" t="s">
        <v>4</v>
      </c>
      <c r="BM82" s="5" t="s">
        <v>4</v>
      </c>
      <c r="BN82" s="5" t="s">
        <v>4</v>
      </c>
      <c r="BO82" s="5" t="s">
        <v>4</v>
      </c>
      <c r="BP82" s="5" t="s">
        <v>4</v>
      </c>
      <c r="BQ82" s="5" t="s">
        <v>4</v>
      </c>
      <c r="BR82" s="5" t="s">
        <v>4</v>
      </c>
      <c r="BS82" s="5" t="s">
        <v>4</v>
      </c>
      <c r="BT82" s="5" t="s">
        <v>4</v>
      </c>
      <c r="BU82" s="5" t="s">
        <v>4</v>
      </c>
      <c r="BV82" s="5" t="s">
        <v>4</v>
      </c>
      <c r="BW82" s="5" t="s">
        <v>4</v>
      </c>
      <c r="BX82" s="5" t="s">
        <v>6</v>
      </c>
      <c r="BY82" s="5" t="s">
        <v>4</v>
      </c>
      <c r="BZ82" s="5" t="s">
        <v>4</v>
      </c>
      <c r="CA82" s="5" t="s">
        <v>4</v>
      </c>
      <c r="CB82" s="5" t="s">
        <v>4</v>
      </c>
      <c r="CC82" s="5" t="s">
        <v>4</v>
      </c>
      <c r="CD82" s="5" t="s">
        <v>4</v>
      </c>
      <c r="CE82" s="5" t="s">
        <v>4</v>
      </c>
      <c r="CF82" s="5" t="s">
        <v>4</v>
      </c>
      <c r="CG82" s="5" t="s">
        <v>4</v>
      </c>
      <c r="CH82" s="5" t="s">
        <v>4</v>
      </c>
      <c r="CI82" s="5" t="s">
        <v>4</v>
      </c>
      <c r="CJ82" s="5" t="s">
        <v>4</v>
      </c>
      <c r="CK82" s="5" t="s">
        <v>4</v>
      </c>
      <c r="CL82" s="5" t="s">
        <v>4</v>
      </c>
      <c r="CM82" s="5" t="s">
        <v>4</v>
      </c>
      <c r="CN82" s="5" t="s">
        <v>4</v>
      </c>
      <c r="CO82" s="5" t="s">
        <v>4</v>
      </c>
      <c r="CP82" s="5" t="s">
        <v>4</v>
      </c>
      <c r="CQ82" s="5" t="s">
        <v>4</v>
      </c>
      <c r="CR82" s="5" t="s">
        <v>4</v>
      </c>
      <c r="CS82" s="5" t="s">
        <v>4</v>
      </c>
      <c r="CT82" s="5" t="s">
        <v>4</v>
      </c>
      <c r="CU82" s="5" t="s">
        <v>4</v>
      </c>
      <c r="CV82" s="5" t="s">
        <v>4</v>
      </c>
      <c r="CW82" s="5" t="s">
        <v>4</v>
      </c>
      <c r="CX82" s="5" t="s">
        <v>4</v>
      </c>
      <c r="CY82" s="5" t="s">
        <v>4</v>
      </c>
      <c r="CZ82" s="5" t="s">
        <v>4</v>
      </c>
      <c r="DA82" s="5" t="s">
        <v>4</v>
      </c>
      <c r="DB82" s="5" t="s">
        <v>4</v>
      </c>
      <c r="DC82" s="5" t="s">
        <v>4</v>
      </c>
      <c r="DD82" s="5" t="s">
        <v>4</v>
      </c>
      <c r="DE82" s="5" t="s">
        <v>4</v>
      </c>
      <c r="DF82" s="5" t="s">
        <v>4</v>
      </c>
      <c r="DG82" s="5" t="s">
        <v>4</v>
      </c>
    </row>
    <row r="83" spans="1:111" ht="14">
      <c r="A83" s="3" t="str">
        <f t="shared" si="0"/>
        <v/>
      </c>
      <c r="C83" s="3" t="s">
        <v>180</v>
      </c>
      <c r="D83" s="5" t="s">
        <v>6</v>
      </c>
      <c r="E83" s="5" t="s">
        <v>6</v>
      </c>
      <c r="F83" s="5" t="s">
        <v>6</v>
      </c>
      <c r="G83" s="5" t="s">
        <v>6</v>
      </c>
      <c r="H83" s="5" t="s">
        <v>6</v>
      </c>
      <c r="I83" s="5" t="s">
        <v>6</v>
      </c>
      <c r="J83" s="5" t="s">
        <v>6</v>
      </c>
      <c r="K83" s="5" t="s">
        <v>6</v>
      </c>
      <c r="L83" s="5" t="s">
        <v>6</v>
      </c>
      <c r="M83" s="5" t="s">
        <v>6</v>
      </c>
      <c r="N83" s="5" t="s">
        <v>6</v>
      </c>
      <c r="O83" s="5" t="s">
        <v>6</v>
      </c>
      <c r="P83" s="5" t="s">
        <v>4</v>
      </c>
      <c r="Q83" s="5" t="s">
        <v>4</v>
      </c>
      <c r="R83" s="5" t="s">
        <v>6</v>
      </c>
      <c r="S83" s="5" t="s">
        <v>6</v>
      </c>
      <c r="T83" s="5" t="s">
        <v>6</v>
      </c>
      <c r="U83" s="5" t="s">
        <v>6</v>
      </c>
      <c r="V83" s="5" t="s">
        <v>6</v>
      </c>
      <c r="W83" s="5" t="s">
        <v>6</v>
      </c>
      <c r="X83" s="5" t="s">
        <v>6</v>
      </c>
      <c r="Y83" s="5" t="s">
        <v>6</v>
      </c>
      <c r="Z83" s="5" t="s">
        <v>6</v>
      </c>
      <c r="AA83" s="5" t="s">
        <v>6</v>
      </c>
      <c r="AB83" s="5" t="s">
        <v>4</v>
      </c>
      <c r="AC83" s="5" t="s">
        <v>4</v>
      </c>
      <c r="AD83" s="5" t="s">
        <v>6</v>
      </c>
      <c r="AE83" s="5" t="s">
        <v>6</v>
      </c>
      <c r="AF83" s="5" t="s">
        <v>4</v>
      </c>
      <c r="AG83" s="5" t="s">
        <v>6</v>
      </c>
      <c r="AH83" s="5" t="s">
        <v>4</v>
      </c>
      <c r="AI83" s="5" t="s">
        <v>6</v>
      </c>
      <c r="AJ83" s="5" t="s">
        <v>4</v>
      </c>
      <c r="AK83" s="5" t="s">
        <v>6</v>
      </c>
      <c r="AL83" s="5" t="s">
        <v>4</v>
      </c>
      <c r="AM83" s="5" t="s">
        <v>6</v>
      </c>
      <c r="AN83" s="5" t="s">
        <v>4</v>
      </c>
      <c r="AO83" s="5" t="s">
        <v>6</v>
      </c>
      <c r="AP83" s="5" t="s">
        <v>4</v>
      </c>
      <c r="AQ83" s="5" t="s">
        <v>6</v>
      </c>
      <c r="AR83" s="5" t="s">
        <v>4</v>
      </c>
      <c r="AS83" s="5" t="s">
        <v>6</v>
      </c>
      <c r="AT83" s="5" t="s">
        <v>4</v>
      </c>
      <c r="AU83" s="5"/>
      <c r="AV83" s="5"/>
      <c r="AW83" s="5" t="s">
        <v>6</v>
      </c>
      <c r="AX83" s="5" t="s">
        <v>4</v>
      </c>
      <c r="AY83" s="5" t="s">
        <v>6</v>
      </c>
      <c r="AZ83" s="5" t="s">
        <v>4</v>
      </c>
      <c r="BA83" s="5" t="s">
        <v>4</v>
      </c>
      <c r="BB83" s="5" t="s">
        <v>4</v>
      </c>
      <c r="BC83" s="5" t="s">
        <v>6</v>
      </c>
      <c r="BD83" s="5" t="s">
        <v>4</v>
      </c>
      <c r="BE83" s="5" t="s">
        <v>6</v>
      </c>
      <c r="BF83" s="5" t="s">
        <v>4</v>
      </c>
      <c r="BG83" s="5" t="s">
        <v>6</v>
      </c>
      <c r="BH83" s="5" t="s">
        <v>6</v>
      </c>
      <c r="BI83" s="5" t="s">
        <v>6</v>
      </c>
      <c r="BJ83" s="5" t="s">
        <v>6</v>
      </c>
      <c r="BK83" s="5" t="s">
        <v>6</v>
      </c>
      <c r="BL83" s="5" t="s">
        <v>6</v>
      </c>
      <c r="BM83" s="5" t="s">
        <v>6</v>
      </c>
      <c r="BN83" s="5" t="s">
        <v>6</v>
      </c>
      <c r="BO83" s="5" t="s">
        <v>4</v>
      </c>
      <c r="BP83" s="5" t="s">
        <v>4</v>
      </c>
      <c r="BQ83" s="5" t="s">
        <v>6</v>
      </c>
      <c r="BR83" s="5" t="s">
        <v>4</v>
      </c>
      <c r="BS83" s="5" t="s">
        <v>4</v>
      </c>
      <c r="BT83" s="5" t="s">
        <v>4</v>
      </c>
      <c r="BU83" s="5" t="s">
        <v>4</v>
      </c>
      <c r="BV83" s="5" t="s">
        <v>6</v>
      </c>
      <c r="BW83" s="5" t="s">
        <v>6</v>
      </c>
      <c r="BX83" s="5" t="s">
        <v>6</v>
      </c>
      <c r="BY83" s="5" t="s">
        <v>6</v>
      </c>
      <c r="BZ83" s="5" t="s">
        <v>6</v>
      </c>
      <c r="CA83" s="5" t="s">
        <v>6</v>
      </c>
      <c r="CB83" s="5" t="s">
        <v>6</v>
      </c>
      <c r="CC83" s="5" t="s">
        <v>6</v>
      </c>
      <c r="CD83" s="5" t="s">
        <v>6</v>
      </c>
      <c r="CE83" s="5" t="s">
        <v>6</v>
      </c>
      <c r="CF83" s="5" t="s">
        <v>6</v>
      </c>
      <c r="CG83" s="5" t="s">
        <v>6</v>
      </c>
      <c r="CH83" s="5" t="s">
        <v>4</v>
      </c>
      <c r="CI83" s="5" t="s">
        <v>4</v>
      </c>
      <c r="CJ83" s="5" t="s">
        <v>4</v>
      </c>
      <c r="CK83" s="5" t="s">
        <v>4</v>
      </c>
      <c r="CL83" s="5" t="s">
        <v>4</v>
      </c>
      <c r="CM83" s="5" t="s">
        <v>4</v>
      </c>
      <c r="CN83" s="5" t="s">
        <v>4</v>
      </c>
      <c r="CO83" s="5" t="s">
        <v>4</v>
      </c>
      <c r="CP83" s="5" t="s">
        <v>4</v>
      </c>
      <c r="CQ83" s="5" t="s">
        <v>4</v>
      </c>
      <c r="CR83" s="5" t="s">
        <v>4</v>
      </c>
      <c r="CS83" s="5" t="s">
        <v>4</v>
      </c>
      <c r="CT83" s="5" t="s">
        <v>4</v>
      </c>
      <c r="CU83" s="5" t="s">
        <v>4</v>
      </c>
      <c r="CV83" s="5" t="s">
        <v>6</v>
      </c>
      <c r="CW83" s="5" t="s">
        <v>6</v>
      </c>
      <c r="CX83" s="5" t="s">
        <v>4</v>
      </c>
      <c r="CY83" s="5" t="s">
        <v>4</v>
      </c>
      <c r="CZ83" s="5" t="s">
        <v>6</v>
      </c>
      <c r="DA83" s="5" t="s">
        <v>6</v>
      </c>
      <c r="DB83" s="5" t="s">
        <v>6</v>
      </c>
      <c r="DC83" s="5" t="s">
        <v>6</v>
      </c>
      <c r="DD83" s="5" t="s">
        <v>4</v>
      </c>
      <c r="DE83" s="5" t="s">
        <v>4</v>
      </c>
      <c r="DF83" s="5" t="s">
        <v>4</v>
      </c>
      <c r="DG83" s="5" t="s">
        <v>4</v>
      </c>
    </row>
    <row r="84" spans="1:111" ht="13">
      <c r="A84" s="3" t="str">
        <f t="shared" si="0"/>
        <v/>
      </c>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row>
    <row r="85" spans="1:111" ht="13">
      <c r="A85" s="3" t="str">
        <f t="shared" si="0"/>
        <v/>
      </c>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row>
    <row r="86" spans="1:111" ht="13">
      <c r="A86" s="3" t="str">
        <f t="shared" si="0"/>
        <v/>
      </c>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row>
    <row r="87" spans="1:111" ht="13">
      <c r="A87" s="3" t="str">
        <f t="shared" si="0"/>
        <v/>
      </c>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row>
    <row r="88" spans="1:111" ht="13">
      <c r="A88" s="3" t="str">
        <f t="shared" si="0"/>
        <v/>
      </c>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row>
    <row r="89" spans="1:111" ht="13">
      <c r="A89" s="3" t="str">
        <f t="shared" si="0"/>
        <v/>
      </c>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row>
    <row r="90" spans="1:111" ht="13">
      <c r="A90" s="3" t="str">
        <f t="shared" si="0"/>
        <v/>
      </c>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row>
    <row r="91" spans="1:111" ht="13">
      <c r="A91" s="3" t="str">
        <f t="shared" si="0"/>
        <v/>
      </c>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row>
    <row r="92" spans="1:111" ht="13">
      <c r="A92" s="3" t="str">
        <f t="shared" si="0"/>
        <v/>
      </c>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row>
    <row r="93" spans="1:111" ht="13">
      <c r="A93" s="3" t="str">
        <f t="shared" si="0"/>
        <v/>
      </c>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row>
    <row r="94" spans="1:111" ht="13">
      <c r="A94" s="3" t="str">
        <f t="shared" si="0"/>
        <v/>
      </c>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row>
    <row r="95" spans="1:111" ht="13">
      <c r="A95" s="3" t="str">
        <f t="shared" si="0"/>
        <v/>
      </c>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row>
    <row r="96" spans="1:111" ht="13">
      <c r="A96" s="3" t="str">
        <f t="shared" si="0"/>
        <v/>
      </c>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row>
    <row r="97" spans="1:111" ht="13">
      <c r="A97" s="3" t="str">
        <f t="shared" si="0"/>
        <v/>
      </c>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row>
    <row r="98" spans="1:111" ht="13">
      <c r="A98" s="3" t="str">
        <f t="shared" si="0"/>
        <v/>
      </c>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row>
    <row r="99" spans="1:111" ht="13">
      <c r="A99" s="3" t="str">
        <f t="shared" si="0"/>
        <v/>
      </c>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row>
    <row r="100" spans="1:111" ht="13">
      <c r="A100" s="3" t="str">
        <f t="shared" si="0"/>
        <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row>
    <row r="101" spans="1:111" ht="13">
      <c r="A101" s="3" t="str">
        <f t="shared" si="0"/>
        <v/>
      </c>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row>
    <row r="102" spans="1:111" ht="13">
      <c r="A102" s="3" t="str">
        <f t="shared" si="0"/>
        <v/>
      </c>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row>
    <row r="103" spans="1:111" ht="13">
      <c r="A103" s="3" t="str">
        <f t="shared" si="0"/>
        <v/>
      </c>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row>
    <row r="104" spans="1:111" ht="13">
      <c r="A104" s="3" t="str">
        <f t="shared" si="0"/>
        <v/>
      </c>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row>
    <row r="105" spans="1:111" ht="13">
      <c r="A105" s="3" t="str">
        <f t="shared" si="0"/>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row>
    <row r="106" spans="1:111" ht="13">
      <c r="A106" s="3" t="str">
        <f t="shared" si="0"/>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row>
    <row r="107" spans="1:111" ht="13">
      <c r="A107" s="3" t="str">
        <f t="shared" si="0"/>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row>
    <row r="108" spans="1:111" ht="13">
      <c r="A108" s="3" t="str">
        <f t="shared" si="0"/>
        <v/>
      </c>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row>
    <row r="109" spans="1:111" ht="13">
      <c r="A109" s="3" t="str">
        <f t="shared" si="0"/>
        <v/>
      </c>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row>
    <row r="110" spans="1:111" ht="13">
      <c r="A110" s="3" t="str">
        <f t="shared" si="0"/>
        <v/>
      </c>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row>
    <row r="111" spans="1:111" ht="13">
      <c r="A111" s="3" t="str">
        <f t="shared" si="0"/>
        <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row>
    <row r="112" spans="1:111" ht="13">
      <c r="A112" s="3" t="str">
        <f t="shared" si="0"/>
        <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row>
    <row r="113" spans="1:111" ht="13">
      <c r="A113" s="3" t="str">
        <f t="shared" si="0"/>
        <v/>
      </c>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row>
    <row r="114" spans="1:111" ht="13">
      <c r="A114" s="3" t="str">
        <f t="shared" si="0"/>
        <v/>
      </c>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row>
    <row r="115" spans="1:111" ht="13">
      <c r="A115" s="3" t="str">
        <f t="shared" si="0"/>
        <v/>
      </c>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row>
    <row r="116" spans="1:111" ht="13">
      <c r="A116" s="3" t="str">
        <f t="shared" si="0"/>
        <v/>
      </c>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row>
    <row r="117" spans="1:111" ht="13">
      <c r="A117" s="3" t="str">
        <f t="shared" si="0"/>
        <v/>
      </c>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row>
    <row r="118" spans="1:111" ht="13">
      <c r="A118" s="3" t="str">
        <f t="shared" si="0"/>
        <v/>
      </c>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row>
    <row r="119" spans="1:111" ht="13">
      <c r="A119" s="3" t="str">
        <f t="shared" si="0"/>
        <v/>
      </c>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row>
    <row r="120" spans="1:111" ht="13">
      <c r="A120" s="3" t="str">
        <f t="shared" si="0"/>
        <v/>
      </c>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row>
    <row r="121" spans="1:111" ht="13">
      <c r="A121" s="3" t="str">
        <f t="shared" si="0"/>
        <v/>
      </c>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row>
    <row r="122" spans="1:111" ht="13">
      <c r="A122" s="3" t="str">
        <f t="shared" si="0"/>
        <v/>
      </c>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row>
    <row r="123" spans="1:111" ht="13">
      <c r="A123" s="3" t="str">
        <f t="shared" si="0"/>
        <v/>
      </c>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row>
    <row r="124" spans="1:111" ht="13">
      <c r="A124" s="3" t="str">
        <f t="shared" si="0"/>
        <v/>
      </c>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row>
    <row r="125" spans="1:111" ht="13">
      <c r="A125" s="3" t="str">
        <f t="shared" si="0"/>
        <v/>
      </c>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row>
    <row r="126" spans="1:111" ht="13">
      <c r="A126" s="3" t="str">
        <f t="shared" si="0"/>
        <v/>
      </c>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row>
    <row r="127" spans="1:111" ht="13">
      <c r="A127" s="3" t="str">
        <f t="shared" si="0"/>
        <v/>
      </c>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row>
    <row r="128" spans="1:111" ht="13">
      <c r="A128" s="3" t="str">
        <f t="shared" si="0"/>
        <v/>
      </c>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row>
    <row r="129" spans="1:111" ht="13">
      <c r="A129" s="3" t="str">
        <f t="shared" si="0"/>
        <v/>
      </c>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row>
    <row r="130" spans="1:111" ht="13">
      <c r="A130" s="3" t="str">
        <f t="shared" si="0"/>
        <v/>
      </c>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row>
    <row r="131" spans="1:111" ht="13">
      <c r="A131" s="3" t="str">
        <f t="shared" si="0"/>
        <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row>
    <row r="132" spans="1:111" ht="13">
      <c r="A132" s="3" t="str">
        <f t="shared" si="0"/>
        <v/>
      </c>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row>
    <row r="133" spans="1:111" ht="13">
      <c r="A133" s="3" t="str">
        <f t="shared" si="0"/>
        <v/>
      </c>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row>
    <row r="134" spans="1:111" ht="13">
      <c r="A134" s="3" t="str">
        <f t="shared" si="0"/>
        <v/>
      </c>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row>
    <row r="135" spans="1:111" ht="13">
      <c r="A135" s="3" t="str">
        <f t="shared" si="0"/>
        <v/>
      </c>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row>
    <row r="136" spans="1:111" ht="13">
      <c r="A136" s="3" t="str">
        <f t="shared" si="0"/>
        <v/>
      </c>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row>
    <row r="137" spans="1:111" ht="13">
      <c r="A137" s="3" t="str">
        <f t="shared" si="0"/>
        <v/>
      </c>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row>
    <row r="138" spans="1:111" ht="13">
      <c r="A138" s="3" t="str">
        <f t="shared" si="0"/>
        <v/>
      </c>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row>
    <row r="139" spans="1:111" ht="13">
      <c r="A139" s="3" t="str">
        <f t="shared" si="0"/>
        <v/>
      </c>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row>
    <row r="140" spans="1:111" ht="13">
      <c r="A140" s="3" t="str">
        <f t="shared" si="0"/>
        <v/>
      </c>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row>
    <row r="141" spans="1:111" ht="13">
      <c r="A141" s="3" t="str">
        <f t="shared" si="0"/>
        <v/>
      </c>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row>
    <row r="142" spans="1:111" ht="13">
      <c r="A142" s="3" t="str">
        <f t="shared" si="0"/>
        <v/>
      </c>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row>
    <row r="143" spans="1:111" ht="13">
      <c r="A143" s="3" t="str">
        <f t="shared" si="0"/>
        <v/>
      </c>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row>
    <row r="144" spans="1:111" ht="13">
      <c r="A144" s="3" t="str">
        <f t="shared" si="0"/>
        <v/>
      </c>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row>
    <row r="145" spans="1:111" ht="13">
      <c r="A145" s="3" t="str">
        <f t="shared" si="0"/>
        <v/>
      </c>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row>
    <row r="146" spans="1:111" ht="13">
      <c r="A146" s="3" t="str">
        <f t="shared" si="0"/>
        <v/>
      </c>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row>
    <row r="147" spans="1:111" ht="13">
      <c r="A147" s="3" t="str">
        <f t="shared" si="0"/>
        <v/>
      </c>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row>
    <row r="148" spans="1:111" ht="13">
      <c r="A148" s="3" t="str">
        <f t="shared" si="0"/>
        <v/>
      </c>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row>
    <row r="149" spans="1:111" ht="13">
      <c r="A149" s="3" t="str">
        <f t="shared" si="0"/>
        <v/>
      </c>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row>
    <row r="150" spans="1:111" ht="13">
      <c r="A150" s="3" t="str">
        <f t="shared" si="0"/>
        <v/>
      </c>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row>
    <row r="151" spans="1:111" ht="13">
      <c r="A151" s="3" t="str">
        <f t="shared" si="0"/>
        <v/>
      </c>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row>
    <row r="152" spans="1:111" ht="13">
      <c r="A152" s="3" t="str">
        <f t="shared" si="0"/>
        <v/>
      </c>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row>
    <row r="153" spans="1:111" ht="13">
      <c r="A153" s="3" t="str">
        <f t="shared" si="0"/>
        <v/>
      </c>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3"/>
  <sheetViews>
    <sheetView tabSelected="1" workbookViewId="0"/>
  </sheetViews>
  <sheetFormatPr baseColWidth="10" defaultColWidth="12.6640625" defaultRowHeight="15.75" customHeight="1"/>
  <cols>
    <col min="1" max="1" width="15.83203125" customWidth="1"/>
    <col min="2" max="2" width="21" customWidth="1"/>
    <col min="5" max="5" width="27.33203125" customWidth="1"/>
    <col min="7" max="7" width="22" customWidth="1"/>
  </cols>
  <sheetData>
    <row r="1" spans="1:8" ht="15.75" customHeight="1">
      <c r="A1" s="21" t="s">
        <v>0</v>
      </c>
      <c r="E1" s="26"/>
    </row>
    <row r="2" spans="1:8" ht="15.75" customHeight="1">
      <c r="A2" s="3" t="s">
        <v>1</v>
      </c>
      <c r="E2" s="26"/>
    </row>
    <row r="3" spans="1:8" ht="15.75" customHeight="1">
      <c r="A3" s="3" t="s">
        <v>181</v>
      </c>
      <c r="E3" s="26"/>
    </row>
    <row r="4" spans="1:8" ht="15.75" customHeight="1">
      <c r="E4" s="26"/>
    </row>
    <row r="5" spans="1:8" ht="15.75" customHeight="1">
      <c r="E5" s="26"/>
    </row>
    <row r="6" spans="1:8" ht="15.75" customHeight="1">
      <c r="A6" s="21" t="s">
        <v>182</v>
      </c>
      <c r="B6" s="3" t="s">
        <v>183</v>
      </c>
      <c r="E6" s="26"/>
    </row>
    <row r="7" spans="1:8" ht="15.75" customHeight="1">
      <c r="E7" s="26"/>
    </row>
    <row r="8" spans="1:8" ht="15.75" customHeight="1">
      <c r="A8" s="21" t="s">
        <v>184</v>
      </c>
      <c r="B8" s="3" t="s">
        <v>185</v>
      </c>
      <c r="E8" s="26"/>
    </row>
    <row r="9" spans="1:8" ht="15.75" customHeight="1">
      <c r="B9" s="3" t="s">
        <v>186</v>
      </c>
      <c r="E9" s="26"/>
    </row>
    <row r="10" spans="1:8" ht="15.75" customHeight="1">
      <c r="B10" s="3" t="s">
        <v>187</v>
      </c>
      <c r="E10" s="26"/>
    </row>
    <row r="11" spans="1:8" ht="15.75" customHeight="1">
      <c r="B11" s="3" t="s">
        <v>188</v>
      </c>
      <c r="E11" s="26"/>
    </row>
    <row r="12" spans="1:8" ht="15.75" customHeight="1">
      <c r="B12" s="3" t="s">
        <v>189</v>
      </c>
      <c r="E12" s="26"/>
    </row>
    <row r="13" spans="1:8" ht="15.75" customHeight="1">
      <c r="B13" s="3" t="s">
        <v>190</v>
      </c>
      <c r="E13" s="26"/>
    </row>
    <row r="14" spans="1:8" ht="15.75" customHeight="1">
      <c r="E14" s="26"/>
    </row>
    <row r="15" spans="1:8" ht="15.75" customHeight="1">
      <c r="A15" s="27" t="s">
        <v>191</v>
      </c>
      <c r="B15" s="28"/>
      <c r="C15" s="27"/>
      <c r="D15" s="27"/>
      <c r="E15" s="63"/>
      <c r="F15" s="64"/>
      <c r="G15" s="65" t="s">
        <v>192</v>
      </c>
      <c r="H15" s="64"/>
    </row>
    <row r="16" spans="1:8" ht="15.75" customHeight="1">
      <c r="A16" s="27" t="s">
        <v>193</v>
      </c>
      <c r="B16" s="29"/>
      <c r="C16" s="27"/>
      <c r="D16" s="27"/>
      <c r="E16" s="63"/>
      <c r="F16" s="64"/>
      <c r="G16" s="27"/>
      <c r="H16" s="30" t="s">
        <v>194</v>
      </c>
    </row>
    <row r="17" spans="1:8" ht="15.75" customHeight="1">
      <c r="A17" s="27" t="s">
        <v>195</v>
      </c>
      <c r="B17" s="31" t="s">
        <v>18</v>
      </c>
      <c r="C17" s="27"/>
      <c r="F17" s="27"/>
      <c r="G17" s="32" t="b">
        <v>1</v>
      </c>
      <c r="H17" s="33">
        <f t="shared" ref="H17:H18" ca="1" si="0">COUNTIF($H$24:$H$76,G17)</f>
        <v>0</v>
      </c>
    </row>
    <row r="18" spans="1:8" ht="15.75" customHeight="1">
      <c r="A18" s="27" t="s">
        <v>196</v>
      </c>
      <c r="B18" s="34"/>
      <c r="C18" s="35"/>
      <c r="D18" s="35"/>
      <c r="E18" s="35"/>
      <c r="F18" s="27"/>
      <c r="G18" s="36" t="b">
        <v>0</v>
      </c>
      <c r="H18" s="33">
        <f t="shared" ca="1" si="0"/>
        <v>53</v>
      </c>
    </row>
    <row r="19" spans="1:8" ht="15.75" customHeight="1">
      <c r="A19" s="27" t="s">
        <v>197</v>
      </c>
      <c r="B19" s="37" t="s">
        <v>198</v>
      </c>
      <c r="C19" s="35"/>
      <c r="D19" s="35"/>
      <c r="E19" s="35"/>
      <c r="F19" s="27"/>
      <c r="G19" s="38" t="s">
        <v>199</v>
      </c>
      <c r="H19" s="39">
        <f ca="1">SUM(H17:H18)</f>
        <v>53</v>
      </c>
    </row>
    <row r="20" spans="1:8" ht="15.75" customHeight="1">
      <c r="A20" s="27" t="s">
        <v>200</v>
      </c>
      <c r="B20" s="37" t="s">
        <v>198</v>
      </c>
      <c r="C20" s="35"/>
      <c r="D20" s="30"/>
      <c r="E20" s="33"/>
      <c r="F20" s="27"/>
      <c r="G20" s="30" t="s">
        <v>4</v>
      </c>
      <c r="H20" s="33">
        <f ca="1">COUNTIF($G$24:$G$76,G20)</f>
        <v>21</v>
      </c>
    </row>
    <row r="21" spans="1:8" ht="15.75" customHeight="1">
      <c r="A21" s="27" t="s">
        <v>201</v>
      </c>
      <c r="B21" s="40" t="s">
        <v>202</v>
      </c>
      <c r="C21" s="35"/>
      <c r="D21" s="35"/>
      <c r="E21" s="35"/>
      <c r="F21" s="27"/>
      <c r="G21" s="27"/>
      <c r="H21" s="27"/>
    </row>
    <row r="22" spans="1:8" ht="15.75" customHeight="1">
      <c r="A22" s="27"/>
      <c r="B22" s="35"/>
      <c r="C22" s="35"/>
      <c r="D22" s="35"/>
      <c r="E22" s="35"/>
      <c r="F22" s="27"/>
      <c r="G22" s="27"/>
      <c r="H22" s="27"/>
    </row>
    <row r="23" spans="1:8" ht="15.75" customHeight="1">
      <c r="A23" s="33" t="s">
        <v>16</v>
      </c>
      <c r="B23" s="41" t="s">
        <v>203</v>
      </c>
      <c r="C23" s="38" t="s">
        <v>204</v>
      </c>
      <c r="D23" s="42" t="s">
        <v>205</v>
      </c>
      <c r="E23" s="43" t="s">
        <v>206</v>
      </c>
      <c r="F23" s="30"/>
      <c r="G23" s="44" t="str">
        <f>B17</f>
        <v>SaaS, Business</v>
      </c>
      <c r="H23" s="45" t="s">
        <v>207</v>
      </c>
    </row>
    <row r="24" spans="1:8" ht="15.75" customHeight="1">
      <c r="A24" s="33">
        <v>1</v>
      </c>
      <c r="B24" s="46" t="s">
        <v>208</v>
      </c>
      <c r="C24" s="47"/>
      <c r="D24" s="48"/>
      <c r="E24" s="49"/>
      <c r="F24" s="50"/>
      <c r="G24" s="51" t="str">
        <f t="array" aca="1" ref="G24" ca="1">INDEX(PTC_TaxabilityMatrix!$B$31:$CA103, MATCH($B24,PTC_TaxabilityMatrix!$B$31:$B103, 0), MATCH(B$17,PTC_TaxabilityMatrix!$B$31:$CA$31, 0))</f>
        <v>E</v>
      </c>
      <c r="H24" s="52" t="b">
        <f t="shared" ref="H24:H76" ca="1" si="1">E24=G24</f>
        <v>0</v>
      </c>
    </row>
    <row r="25" spans="1:8" ht="15.75" customHeight="1">
      <c r="A25" s="33">
        <v>2</v>
      </c>
      <c r="B25" s="46" t="s">
        <v>209</v>
      </c>
      <c r="C25" s="53"/>
      <c r="D25" s="54"/>
      <c r="E25" s="49"/>
      <c r="F25" s="27"/>
      <c r="G25" s="51" t="str">
        <f t="array" aca="1" ref="G25" ca="1">INDEX(PTC_TaxabilityMatrix!$B$31:$CA103, MATCH($B25,PTC_TaxabilityMatrix!$B$31:$B103, 0), MATCH(B$17,PTC_TaxabilityMatrix!$B$31:$CA$31, 0))</f>
        <v>E</v>
      </c>
      <c r="H25" s="52" t="b">
        <f t="shared" ca="1" si="1"/>
        <v>0</v>
      </c>
    </row>
    <row r="26" spans="1:8" ht="15.75" customHeight="1">
      <c r="A26" s="33">
        <v>3</v>
      </c>
      <c r="B26" s="46" t="s">
        <v>210</v>
      </c>
      <c r="C26" s="53"/>
      <c r="D26" s="54"/>
      <c r="E26" s="49"/>
      <c r="F26" s="27"/>
      <c r="G26" s="51" t="str">
        <f t="array" aca="1" ref="G26" ca="1">INDEX(PTC_TaxabilityMatrix!$B$31:$CA103, MATCH($B26,PTC_TaxabilityMatrix!$B$31:$B103, 0), MATCH(B$17,PTC_TaxabilityMatrix!$B$31:$CA$31, 0))</f>
        <v>E</v>
      </c>
      <c r="H26" s="52" t="b">
        <f t="shared" ca="1" si="1"/>
        <v>0</v>
      </c>
    </row>
    <row r="27" spans="1:8" ht="15.75" customHeight="1">
      <c r="A27" s="33">
        <v>4</v>
      </c>
      <c r="B27" s="46" t="s">
        <v>211</v>
      </c>
      <c r="C27" s="53"/>
      <c r="D27" s="54"/>
      <c r="E27" s="49"/>
      <c r="F27" s="27"/>
      <c r="G27" s="51" t="str">
        <f t="array" aca="1" ref="G27" ca="1">INDEX(PTC_TaxabilityMatrix!$B$31:$CA103, MATCH($B27,PTC_TaxabilityMatrix!$B$31:$B103, 0), MATCH(B$17,PTC_TaxabilityMatrix!$B$31:$CA$31, 0))</f>
        <v>T</v>
      </c>
      <c r="H27" s="52" t="b">
        <f t="shared" ca="1" si="1"/>
        <v>0</v>
      </c>
    </row>
    <row r="28" spans="1:8" ht="15.75" customHeight="1">
      <c r="A28" s="33">
        <v>5</v>
      </c>
      <c r="B28" s="46" t="s">
        <v>212</v>
      </c>
      <c r="C28" s="53"/>
      <c r="D28" s="54"/>
      <c r="E28" s="49"/>
      <c r="F28" s="27"/>
      <c r="G28" s="51" t="str">
        <f t="array" aca="1" ref="G28" ca="1">INDEX(PTC_TaxabilityMatrix!$B$31:$CA103, MATCH($B28,PTC_TaxabilityMatrix!$B$31:$B103, 0), MATCH(B$17,PTC_TaxabilityMatrix!$B$31:$CA$31, 0))</f>
        <v>E</v>
      </c>
      <c r="H28" s="52" t="b">
        <f t="shared" ca="1" si="1"/>
        <v>0</v>
      </c>
    </row>
    <row r="29" spans="1:8" ht="15.75" customHeight="1">
      <c r="A29" s="33">
        <v>6</v>
      </c>
      <c r="B29" s="46" t="s">
        <v>213</v>
      </c>
      <c r="C29" s="53"/>
      <c r="D29" s="54"/>
      <c r="E29" s="49"/>
      <c r="F29" s="27"/>
      <c r="G29" s="51" t="str">
        <f t="array" aca="1" ref="G29" ca="1">INDEX(PTC_TaxabilityMatrix!$B$31:$CA103, MATCH($B29,PTC_TaxabilityMatrix!$B$31:$B103, 0), MATCH(B$17,PTC_TaxabilityMatrix!$B$31:$CA$31, 0))</f>
        <v>E</v>
      </c>
      <c r="H29" s="52" t="b">
        <f t="shared" ca="1" si="1"/>
        <v>0</v>
      </c>
    </row>
    <row r="30" spans="1:8" ht="15.75" customHeight="1">
      <c r="A30" s="33">
        <v>7</v>
      </c>
      <c r="B30" s="46" t="s">
        <v>214</v>
      </c>
      <c r="C30" s="53"/>
      <c r="D30" s="54"/>
      <c r="E30" s="49"/>
      <c r="F30" s="27"/>
      <c r="G30" s="51" t="str">
        <f t="array" aca="1" ref="G30" ca="1">INDEX(PTC_TaxabilityMatrix!$B$31:$CA103, MATCH($B30,PTC_TaxabilityMatrix!$B$31:$B103, 0), MATCH(B$17,PTC_TaxabilityMatrix!$B$31:$CA$31, 0))</f>
        <v>T @ 1%</v>
      </c>
      <c r="H30" s="52" t="b">
        <f t="shared" ca="1" si="1"/>
        <v>0</v>
      </c>
    </row>
    <row r="31" spans="1:8" ht="15.75" customHeight="1">
      <c r="A31" s="33">
        <v>8</v>
      </c>
      <c r="B31" s="46" t="s">
        <v>215</v>
      </c>
      <c r="C31" s="53"/>
      <c r="D31" s="54"/>
      <c r="E31" s="49"/>
      <c r="F31" s="27"/>
      <c r="G31" s="51" t="str">
        <f t="array" aca="1" ref="G31" ca="1">INDEX(PTC_TaxabilityMatrix!$B$31:$CA103, MATCH($B31,PTC_TaxabilityMatrix!$B$31:$B103, 0), MATCH(B$17,PTC_TaxabilityMatrix!$B$31:$CA$31, 0))</f>
        <v>T</v>
      </c>
      <c r="H31" s="52" t="b">
        <f t="shared" ca="1" si="1"/>
        <v>0</v>
      </c>
    </row>
    <row r="32" spans="1:8" ht="15.75" customHeight="1">
      <c r="A32" s="33">
        <v>9</v>
      </c>
      <c r="B32" s="46" t="s">
        <v>216</v>
      </c>
      <c r="C32" s="53"/>
      <c r="D32" s="54"/>
      <c r="E32" s="49"/>
      <c r="F32" s="27"/>
      <c r="G32" s="51" t="str">
        <f t="array" aca="1" ref="G32" ca="1">INDEX(PTC_TaxabilityMatrix!$B$31:$CA103, MATCH($B32,PTC_TaxabilityMatrix!$B$31:$B103, 0), MATCH(B$17,PTC_TaxabilityMatrix!$B$31:$CA$31, 0))</f>
        <v>E</v>
      </c>
      <c r="H32" s="52" t="b">
        <f t="shared" ca="1" si="1"/>
        <v>0</v>
      </c>
    </row>
    <row r="33" spans="1:8" ht="15.75" customHeight="1">
      <c r="A33" s="33">
        <v>10</v>
      </c>
      <c r="B33" s="46" t="s">
        <v>217</v>
      </c>
      <c r="C33" s="53"/>
      <c r="D33" s="54"/>
      <c r="E33" s="49"/>
      <c r="F33" s="27"/>
      <c r="G33" s="51" t="str">
        <f t="array" aca="1" ref="G33" ca="1">INDEX(PTC_TaxabilityMatrix!$B$31:$CA103, MATCH($B33,PTC_TaxabilityMatrix!$B$31:$B103, 0), MATCH(B$17,PTC_TaxabilityMatrix!$B$31:$CA$31, 0))</f>
        <v>E</v>
      </c>
      <c r="H33" s="52" t="b">
        <f t="shared" ca="1" si="1"/>
        <v>0</v>
      </c>
    </row>
    <row r="34" spans="1:8" ht="15.75" customHeight="1">
      <c r="A34" s="33">
        <v>11</v>
      </c>
      <c r="B34" s="46" t="s">
        <v>218</v>
      </c>
      <c r="C34" s="53"/>
      <c r="D34" s="54"/>
      <c r="E34" s="49"/>
      <c r="F34" s="27"/>
      <c r="G34" s="51" t="str">
        <f t="array" aca="1" ref="G34" ca="1">INDEX(PTC_TaxabilityMatrix!$B$31:$CA103, MATCH($B34,PTC_TaxabilityMatrix!$B$31:$B103, 0), MATCH(B$17,PTC_TaxabilityMatrix!$B$31:$CA$31, 0))</f>
        <v>E</v>
      </c>
      <c r="H34" s="52" t="b">
        <f t="shared" ca="1" si="1"/>
        <v>0</v>
      </c>
    </row>
    <row r="35" spans="1:8" ht="15.75" customHeight="1">
      <c r="A35" s="33">
        <v>12</v>
      </c>
      <c r="B35" s="46" t="s">
        <v>219</v>
      </c>
      <c r="C35" s="53"/>
      <c r="D35" s="54"/>
      <c r="E35" s="49"/>
      <c r="F35" s="27"/>
      <c r="G35" s="51" t="str">
        <f t="array" aca="1" ref="G35" ca="1">INDEX(PTC_TaxabilityMatrix!$B$31:$CA103, MATCH($B35,PTC_TaxabilityMatrix!$B$31:$B103, 0), MATCH(B$17,PTC_TaxabilityMatrix!$B$31:$CA$31, 0))</f>
        <v>T</v>
      </c>
      <c r="H35" s="52" t="b">
        <f t="shared" ca="1" si="1"/>
        <v>0</v>
      </c>
    </row>
    <row r="36" spans="1:8" ht="15.75" customHeight="1">
      <c r="A36" s="33">
        <v>13</v>
      </c>
      <c r="B36" s="46" t="s">
        <v>220</v>
      </c>
      <c r="C36" s="53"/>
      <c r="D36" s="54"/>
      <c r="E36" s="49"/>
      <c r="F36" s="55"/>
      <c r="G36" s="51" t="str">
        <f t="array" aca="1" ref="G36" ca="1">INDEX(PTC_TaxabilityMatrix!$B$31:$CA103, MATCH($B36,PTC_TaxabilityMatrix!$B$31:$B103, 0), MATCH(B$17,PTC_TaxabilityMatrix!$B$31:$CA$31, 0))</f>
        <v>T</v>
      </c>
      <c r="H36" s="52" t="b">
        <f t="shared" ca="1" si="1"/>
        <v>0</v>
      </c>
    </row>
    <row r="37" spans="1:8" ht="15.75" customHeight="1">
      <c r="A37" s="33">
        <v>14</v>
      </c>
      <c r="B37" s="46" t="s">
        <v>221</v>
      </c>
      <c r="C37" s="53"/>
      <c r="D37" s="54"/>
      <c r="E37" s="49"/>
      <c r="F37" s="27"/>
      <c r="G37" s="51" t="str">
        <f t="array" aca="1" ref="G37" ca="1">INDEX(PTC_TaxabilityMatrix!$B$31:$CA103, MATCH($B37,PTC_TaxabilityMatrix!$B$31:$B103, 0), MATCH(B$17,PTC_TaxabilityMatrix!$B$31:$CA$31, 0))</f>
        <v>E</v>
      </c>
      <c r="H37" s="52" t="b">
        <f t="shared" ca="1" si="1"/>
        <v>0</v>
      </c>
    </row>
    <row r="38" spans="1:8" ht="15.75" customHeight="1">
      <c r="A38" s="33">
        <v>15</v>
      </c>
      <c r="B38" s="46" t="s">
        <v>222</v>
      </c>
      <c r="C38" s="53"/>
      <c r="D38" s="54"/>
      <c r="E38" s="49"/>
      <c r="F38" s="27"/>
      <c r="G38" s="51" t="str">
        <f t="array" aca="1" ref="G38" ca="1">INDEX(PTC_TaxabilityMatrix!$B$31:$CA103, MATCH($B38,PTC_TaxabilityMatrix!$B$31:$B103, 0), MATCH(B$17,PTC_TaxabilityMatrix!$B$31:$CA$31, 0))</f>
        <v>E</v>
      </c>
      <c r="H38" s="52" t="b">
        <f t="shared" ca="1" si="1"/>
        <v>0</v>
      </c>
    </row>
    <row r="39" spans="1:8" ht="15.75" customHeight="1">
      <c r="A39" s="33">
        <v>16</v>
      </c>
      <c r="B39" s="46" t="s">
        <v>223</v>
      </c>
      <c r="C39" s="53"/>
      <c r="D39" s="54"/>
      <c r="E39" s="49"/>
      <c r="F39" s="27"/>
      <c r="G39" s="51" t="str">
        <f t="array" aca="1" ref="G39" ca="1">INDEX(PTC_TaxabilityMatrix!$B$31:$CA103, MATCH($B39,PTC_TaxabilityMatrix!$B$31:$B103, 0), MATCH(B$17,PTC_TaxabilityMatrix!$B$31:$CA$31, 0))</f>
        <v>T</v>
      </c>
      <c r="H39" s="52" t="b">
        <f t="shared" ca="1" si="1"/>
        <v>0</v>
      </c>
    </row>
    <row r="40" spans="1:8" ht="15.75" customHeight="1">
      <c r="A40" s="33">
        <v>17</v>
      </c>
      <c r="B40" s="46" t="s">
        <v>224</v>
      </c>
      <c r="C40" s="53"/>
      <c r="D40" s="54"/>
      <c r="E40" s="49"/>
      <c r="F40" s="27"/>
      <c r="G40" s="51" t="str">
        <f t="array" aca="1" ref="G40" ca="1">INDEX(PTC_TaxabilityMatrix!$B$31:$CA103, MATCH($B40,PTC_TaxabilityMatrix!$B$31:$B103, 0), MATCH(B$17,PTC_TaxabilityMatrix!$B$31:$CA$31, 0))</f>
        <v>E</v>
      </c>
      <c r="H40" s="52" t="b">
        <f t="shared" ca="1" si="1"/>
        <v>0</v>
      </c>
    </row>
    <row r="41" spans="1:8" ht="15.75" customHeight="1">
      <c r="A41" s="33">
        <v>18</v>
      </c>
      <c r="B41" s="46" t="s">
        <v>225</v>
      </c>
      <c r="C41" s="53"/>
      <c r="D41" s="54"/>
      <c r="E41" s="49"/>
      <c r="F41" s="27"/>
      <c r="G41" s="51" t="str">
        <f t="array" aca="1" ref="G41" ca="1">INDEX(PTC_TaxabilityMatrix!$B$31:$CA103, MATCH($B41,PTC_TaxabilityMatrix!$B$31:$B103, 0), MATCH(B$17,PTC_TaxabilityMatrix!$B$31:$CA$31, 0))</f>
        <v>E</v>
      </c>
      <c r="H41" s="52" t="b">
        <f t="shared" ca="1" si="1"/>
        <v>0</v>
      </c>
    </row>
    <row r="42" spans="1:8" ht="15.75" customHeight="1">
      <c r="A42" s="33">
        <v>19</v>
      </c>
      <c r="B42" s="46" t="s">
        <v>226</v>
      </c>
      <c r="C42" s="53"/>
      <c r="D42" s="54"/>
      <c r="E42" s="49"/>
      <c r="F42" s="27"/>
      <c r="G42" s="51" t="str">
        <f t="array" aca="1" ref="G42" ca="1">INDEX(PTC_TaxabilityMatrix!$B$31:$CA103, MATCH($B42,PTC_TaxabilityMatrix!$B$31:$B103, 0), MATCH(B$17,PTC_TaxabilityMatrix!$B$31:$CA$31, 0))</f>
        <v>T</v>
      </c>
      <c r="H42" s="52" t="b">
        <f t="shared" ca="1" si="1"/>
        <v>0</v>
      </c>
    </row>
    <row r="43" spans="1:8" ht="15.75" customHeight="1">
      <c r="A43" s="33">
        <v>20</v>
      </c>
      <c r="B43" s="46" t="s">
        <v>227</v>
      </c>
      <c r="C43" s="53"/>
      <c r="D43" s="54"/>
      <c r="E43" s="49"/>
      <c r="F43" s="27"/>
      <c r="G43" s="51" t="str">
        <f t="array" aca="1" ref="G43" ca="1">INDEX(PTC_TaxabilityMatrix!$B$31:$CA103, MATCH($B43,PTC_TaxabilityMatrix!$B$31:$B103, 0), MATCH(B$17,PTC_TaxabilityMatrix!$B$31:$CA$31, 0))</f>
        <v>T</v>
      </c>
      <c r="H43" s="52" t="b">
        <f t="shared" ca="1" si="1"/>
        <v>0</v>
      </c>
    </row>
    <row r="44" spans="1:8" ht="15.75" customHeight="1">
      <c r="A44" s="33">
        <v>21</v>
      </c>
      <c r="B44" s="46" t="s">
        <v>228</v>
      </c>
      <c r="C44" s="53"/>
      <c r="D44" s="54"/>
      <c r="E44" s="49"/>
      <c r="F44" s="27"/>
      <c r="G44" s="51" t="str">
        <f t="array" aca="1" ref="G44" ca="1">INDEX(PTC_TaxabilityMatrix!$B$31:$CA103, MATCH($B44,PTC_TaxabilityMatrix!$B$31:$B103, 0), MATCH(B$17,PTC_TaxabilityMatrix!$B$31:$CA$31, 0))</f>
        <v>T</v>
      </c>
      <c r="H44" s="52" t="b">
        <f t="shared" ca="1" si="1"/>
        <v>0</v>
      </c>
    </row>
    <row r="45" spans="1:8" ht="15.75" customHeight="1">
      <c r="A45" s="33">
        <v>22</v>
      </c>
      <c r="B45" s="46" t="s">
        <v>229</v>
      </c>
      <c r="C45" s="53"/>
      <c r="D45" s="54"/>
      <c r="E45" s="49"/>
      <c r="F45" s="27"/>
      <c r="G45" s="51" t="str">
        <f t="array" aca="1" ref="G45" ca="1">INDEX(PTC_TaxabilityMatrix!$B$31:$CA103, MATCH($B45,PTC_TaxabilityMatrix!$B$31:$B103, 0), MATCH(B$17,PTC_TaxabilityMatrix!$B$31:$CA$31, 0))</f>
        <v>E</v>
      </c>
      <c r="H45" s="52" t="b">
        <f t="shared" ca="1" si="1"/>
        <v>0</v>
      </c>
    </row>
    <row r="46" spans="1:8" ht="15.75" customHeight="1">
      <c r="A46" s="33">
        <v>23</v>
      </c>
      <c r="B46" s="46" t="s">
        <v>230</v>
      </c>
      <c r="C46" s="53"/>
      <c r="D46" s="54"/>
      <c r="E46" s="49"/>
      <c r="F46" s="27"/>
      <c r="G46" s="51" t="str">
        <f t="array" aca="1" ref="G46" ca="1">INDEX(PTC_TaxabilityMatrix!$B$31:$CA103, MATCH($B46,PTC_TaxabilityMatrix!$B$31:$B103, 0), MATCH(B$17,PTC_TaxabilityMatrix!$B$31:$CA$31, 0))</f>
        <v>E</v>
      </c>
      <c r="H46" s="52" t="b">
        <f t="shared" ca="1" si="1"/>
        <v>0</v>
      </c>
    </row>
    <row r="47" spans="1:8" ht="15.75" customHeight="1">
      <c r="A47" s="33">
        <v>24</v>
      </c>
      <c r="B47" s="46" t="s">
        <v>231</v>
      </c>
      <c r="C47" s="53"/>
      <c r="D47" s="54"/>
      <c r="E47" s="49"/>
      <c r="F47" s="27"/>
      <c r="G47" s="51" t="str">
        <f t="array" aca="1" ref="G47" ca="1">INDEX(PTC_TaxabilityMatrix!$B$31:$CA103, MATCH($B47,PTC_TaxabilityMatrix!$B$31:$B103, 0), MATCH(B$17,PTC_TaxabilityMatrix!$B$31:$CA$31, 0))</f>
        <v>E</v>
      </c>
      <c r="H47" s="52" t="b">
        <f t="shared" ca="1" si="1"/>
        <v>0</v>
      </c>
    </row>
    <row r="48" spans="1:8" ht="15.75" customHeight="1">
      <c r="A48" s="33">
        <v>25</v>
      </c>
      <c r="B48" s="46" t="s">
        <v>232</v>
      </c>
      <c r="C48" s="53"/>
      <c r="D48" s="54"/>
      <c r="E48" s="49"/>
      <c r="F48" s="27"/>
      <c r="G48" s="51" t="str">
        <f t="array" aca="1" ref="G48" ca="1">INDEX(PTC_TaxabilityMatrix!$B$31:$CA103, MATCH($B48,PTC_TaxabilityMatrix!$B$31:$B103, 0), MATCH(B$17,PTC_TaxabilityMatrix!$B$31:$CA$31, 0))</f>
        <v>E</v>
      </c>
      <c r="H48" s="52" t="b">
        <f t="shared" ca="1" si="1"/>
        <v>0</v>
      </c>
    </row>
    <row r="49" spans="1:8" ht="15.75" customHeight="1">
      <c r="A49" s="33">
        <v>26</v>
      </c>
      <c r="B49" s="46" t="s">
        <v>233</v>
      </c>
      <c r="C49" s="53"/>
      <c r="D49" s="54"/>
      <c r="E49" s="49"/>
      <c r="F49" s="27"/>
      <c r="G49" s="51" t="str">
        <f t="array" aca="1" ref="G49" ca="1">INDEX(PTC_TaxabilityMatrix!$B$31:$CA103, MATCH($B49,PTC_TaxabilityMatrix!$B$31:$B103, 0), MATCH(B$17,PTC_TaxabilityMatrix!$B$31:$CA$31, 0))</f>
        <v>E</v>
      </c>
      <c r="H49" s="52" t="b">
        <f t="shared" ca="1" si="1"/>
        <v>0</v>
      </c>
    </row>
    <row r="50" spans="1:8" ht="15.75" customHeight="1">
      <c r="A50" s="33">
        <v>27</v>
      </c>
      <c r="B50" s="46" t="s">
        <v>234</v>
      </c>
      <c r="C50" s="53"/>
      <c r="D50" s="54"/>
      <c r="E50" s="49"/>
      <c r="F50" s="27"/>
      <c r="G50" s="51" t="str">
        <f t="array" aca="1" ref="G50" ca="1">INDEX(PTC_TaxabilityMatrix!$B$31:$CA103, MATCH($B50,PTC_TaxabilityMatrix!$B$31:$B103, 0), MATCH(B$17,PTC_TaxabilityMatrix!$B$31:$CA$31, 0))</f>
        <v>E</v>
      </c>
      <c r="H50" s="52" t="b">
        <f t="shared" ca="1" si="1"/>
        <v>0</v>
      </c>
    </row>
    <row r="51" spans="1:8" ht="15.75" customHeight="1">
      <c r="A51" s="33">
        <v>28</v>
      </c>
      <c r="B51" s="46" t="s">
        <v>235</v>
      </c>
      <c r="C51" s="53"/>
      <c r="D51" s="54"/>
      <c r="E51" s="49"/>
      <c r="F51" s="27"/>
      <c r="G51" s="51" t="str">
        <f t="array" aca="1" ref="G51" ca="1">INDEX(PTC_TaxabilityMatrix!$B$31:$CA103, MATCH($B51,PTC_TaxabilityMatrix!$B$31:$B103, 0), MATCH(B$17,PTC_TaxabilityMatrix!$B$31:$CA$31, 0))</f>
        <v>E</v>
      </c>
      <c r="H51" s="52" t="b">
        <f t="shared" ca="1" si="1"/>
        <v>0</v>
      </c>
    </row>
    <row r="52" spans="1:8" ht="15.75" customHeight="1">
      <c r="A52" s="33">
        <v>29</v>
      </c>
      <c r="B52" s="46" t="s">
        <v>236</v>
      </c>
      <c r="C52" s="53"/>
      <c r="D52" s="54"/>
      <c r="E52" s="49"/>
      <c r="F52" s="27"/>
      <c r="G52" s="51" t="str">
        <f t="array" aca="1" ref="G52" ca="1">INDEX(PTC_TaxabilityMatrix!$B$31:$CA103, MATCH($B52,PTC_TaxabilityMatrix!$B$31:$B103, 0), MATCH(B$17,PTC_TaxabilityMatrix!$B$31:$CA$31, 0))</f>
        <v>E</v>
      </c>
      <c r="H52" s="52" t="b">
        <f t="shared" ca="1" si="1"/>
        <v>0</v>
      </c>
    </row>
    <row r="53" spans="1:8" ht="14">
      <c r="A53" s="33">
        <v>30</v>
      </c>
      <c r="B53" s="46" t="s">
        <v>237</v>
      </c>
      <c r="C53" s="53"/>
      <c r="D53" s="54"/>
      <c r="E53" s="49"/>
      <c r="F53" s="27"/>
      <c r="G53" s="51" t="str">
        <f t="array" aca="1" ref="G53" ca="1">INDEX(PTC_TaxabilityMatrix!$B$31:$CA103, MATCH($B53,PTC_TaxabilityMatrix!$B$31:$B103, 0), MATCH(B$17,PTC_TaxabilityMatrix!$B$31:$CA$31, 0))</f>
        <v>E</v>
      </c>
      <c r="H53" s="52" t="b">
        <f t="shared" ca="1" si="1"/>
        <v>0</v>
      </c>
    </row>
    <row r="54" spans="1:8" ht="14">
      <c r="A54" s="33">
        <v>31</v>
      </c>
      <c r="B54" s="46" t="s">
        <v>238</v>
      </c>
      <c r="C54" s="53"/>
      <c r="D54" s="54"/>
      <c r="E54" s="49"/>
      <c r="F54" s="27"/>
      <c r="G54" s="51" t="str">
        <f t="array" aca="1" ref="G54" ca="1">INDEX(PTC_TaxabilityMatrix!$B$31:$CA103, MATCH($B54,PTC_TaxabilityMatrix!$B$31:$B103, 0), MATCH(B$17,PTC_TaxabilityMatrix!$B$31:$CA$31, 0))</f>
        <v>E</v>
      </c>
      <c r="H54" s="52" t="b">
        <f t="shared" ca="1" si="1"/>
        <v>0</v>
      </c>
    </row>
    <row r="55" spans="1:8" ht="14">
      <c r="A55" s="33">
        <v>32</v>
      </c>
      <c r="B55" s="46" t="s">
        <v>239</v>
      </c>
      <c r="C55" s="53"/>
      <c r="D55" s="54"/>
      <c r="E55" s="49"/>
      <c r="F55" s="27"/>
      <c r="G55" s="51" t="str">
        <f t="array" aca="1" ref="G55" ca="1">INDEX(PTC_TaxabilityMatrix!$B$31:$CA103, MATCH($B55,PTC_TaxabilityMatrix!$B$31:$B103, 0), MATCH(B$17,PTC_TaxabilityMatrix!$B$31:$CA$31, 0))</f>
        <v>E</v>
      </c>
      <c r="H55" s="52" t="b">
        <f t="shared" ca="1" si="1"/>
        <v>0</v>
      </c>
    </row>
    <row r="56" spans="1:8" ht="14">
      <c r="A56" s="33">
        <v>33</v>
      </c>
      <c r="B56" s="46" t="s">
        <v>240</v>
      </c>
      <c r="C56" s="53"/>
      <c r="D56" s="54"/>
      <c r="E56" s="49"/>
      <c r="F56" s="27"/>
      <c r="G56" s="51" t="str">
        <f t="array" aca="1" ref="G56" ca="1">INDEX(PTC_TaxabilityMatrix!$B$31:$CA103, MATCH($B56,PTC_TaxabilityMatrix!$B$31:$B103, 0), MATCH(B$17,PTC_TaxabilityMatrix!$B$31:$CA$31, 0))</f>
        <v>E</v>
      </c>
      <c r="H56" s="52" t="b">
        <f t="shared" ca="1" si="1"/>
        <v>0</v>
      </c>
    </row>
    <row r="57" spans="1:8" ht="14">
      <c r="A57" s="33">
        <v>34</v>
      </c>
      <c r="B57" s="46" t="s">
        <v>241</v>
      </c>
      <c r="C57" s="53"/>
      <c r="D57" s="54"/>
      <c r="E57" s="49"/>
      <c r="F57" s="27"/>
      <c r="G57" s="51" t="str">
        <f t="array" aca="1" ref="G57" ca="1">INDEX(PTC_TaxabilityMatrix!$B$31:$CA103, MATCH($B57,PTC_TaxabilityMatrix!$B$31:$B103, 0), MATCH(B$17,PTC_TaxabilityMatrix!$B$31:$CA$31, 0))</f>
        <v>T</v>
      </c>
      <c r="H57" s="52" t="b">
        <f t="shared" ca="1" si="1"/>
        <v>0</v>
      </c>
    </row>
    <row r="58" spans="1:8" ht="14">
      <c r="A58" s="33">
        <v>35</v>
      </c>
      <c r="B58" s="46" t="s">
        <v>242</v>
      </c>
      <c r="C58" s="53"/>
      <c r="D58" s="54"/>
      <c r="E58" s="49"/>
      <c r="F58" s="27"/>
      <c r="G58" s="51" t="str">
        <f t="array" aca="1" ref="G58" ca="1">INDEX(PTC_TaxabilityMatrix!$B$31:$CA103, MATCH($B58,PTC_TaxabilityMatrix!$B$31:$B103, 0), MATCH(B$17,PTC_TaxabilityMatrix!$B$31:$CA$31, 0))</f>
        <v>E</v>
      </c>
      <c r="H58" s="52" t="b">
        <f t="shared" ca="1" si="1"/>
        <v>0</v>
      </c>
    </row>
    <row r="59" spans="1:8" ht="14">
      <c r="A59" s="33">
        <v>36</v>
      </c>
      <c r="B59" s="46" t="s">
        <v>243</v>
      </c>
      <c r="C59" s="53"/>
      <c r="D59" s="54"/>
      <c r="E59" s="49"/>
      <c r="F59" s="27"/>
      <c r="G59" s="51" t="str">
        <f t="array" aca="1" ref="G59" ca="1">INDEX(PTC_TaxabilityMatrix!$B$31:$CA103, MATCH($B59,PTC_TaxabilityMatrix!$B$31:$B103, 0), MATCH(B$17,PTC_TaxabilityMatrix!$B$31:$CA$31, 0))</f>
        <v>T</v>
      </c>
      <c r="H59" s="52" t="b">
        <f t="shared" ca="1" si="1"/>
        <v>0</v>
      </c>
    </row>
    <row r="60" spans="1:8" ht="14">
      <c r="A60" s="33">
        <v>37</v>
      </c>
      <c r="B60" s="46" t="s">
        <v>244</v>
      </c>
      <c r="C60" s="53"/>
      <c r="D60" s="54"/>
      <c r="E60" s="49"/>
      <c r="F60" s="27"/>
      <c r="G60" s="51" t="str">
        <f t="array" aca="1" ref="G60" ca="1">INDEX(PTC_TaxabilityMatrix!$B$31:$CA103, MATCH($B60,PTC_TaxabilityMatrix!$B$31:$B103, 0), MATCH(B$17,PTC_TaxabilityMatrix!$B$31:$CA$31, 0))</f>
        <v>T</v>
      </c>
      <c r="H60" s="52" t="b">
        <f t="shared" ca="1" si="1"/>
        <v>0</v>
      </c>
    </row>
    <row r="61" spans="1:8" ht="14">
      <c r="A61" s="33">
        <v>38</v>
      </c>
      <c r="B61" s="46" t="s">
        <v>245</v>
      </c>
      <c r="C61" s="53"/>
      <c r="D61" s="54"/>
      <c r="E61" s="49"/>
      <c r="F61" s="27"/>
      <c r="G61" s="51" t="str">
        <f t="array" aca="1" ref="G61" ca="1">INDEX(PTC_TaxabilityMatrix!$B$31:$CA103, MATCH($B61,PTC_TaxabilityMatrix!$B$31:$B103, 0), MATCH(B$17,PTC_TaxabilityMatrix!$B$31:$CA$31, 0))</f>
        <v>E</v>
      </c>
      <c r="H61" s="52" t="b">
        <f t="shared" ca="1" si="1"/>
        <v>0</v>
      </c>
    </row>
    <row r="62" spans="1:8" ht="14">
      <c r="A62" s="33">
        <v>39</v>
      </c>
      <c r="B62" s="46" t="s">
        <v>246</v>
      </c>
      <c r="C62" s="53"/>
      <c r="D62" s="54"/>
      <c r="E62" s="49"/>
      <c r="F62" s="27"/>
      <c r="G62" s="51" t="str">
        <f t="array" aca="1" ref="G62" ca="1">INDEX(PTC_TaxabilityMatrix!$B$31:$CA103, MATCH($B62,PTC_TaxabilityMatrix!$B$31:$B103, 0), MATCH(B$17,PTC_TaxabilityMatrix!$B$31:$CA$31, 0))</f>
        <v>E</v>
      </c>
      <c r="H62" s="52" t="b">
        <f t="shared" ca="1" si="1"/>
        <v>0</v>
      </c>
    </row>
    <row r="63" spans="1:8" ht="14">
      <c r="A63" s="33">
        <v>40</v>
      </c>
      <c r="B63" s="46" t="s">
        <v>247</v>
      </c>
      <c r="C63" s="53"/>
      <c r="D63" s="54"/>
      <c r="E63" s="49"/>
      <c r="F63" s="27"/>
      <c r="G63" s="51" t="str">
        <f t="array" aca="1" ref="G63" ca="1">INDEX(PTC_TaxabilityMatrix!$B$31:$CA103, MATCH($B63,PTC_TaxabilityMatrix!$B$31:$B103, 0), MATCH(B$17,PTC_TaxabilityMatrix!$B$31:$CA$31, 0))</f>
        <v>T</v>
      </c>
      <c r="H63" s="52" t="b">
        <f t="shared" ca="1" si="1"/>
        <v>0</v>
      </c>
    </row>
    <row r="64" spans="1:8" ht="14">
      <c r="A64" s="33">
        <v>41</v>
      </c>
      <c r="B64" s="46" t="s">
        <v>248</v>
      </c>
      <c r="C64" s="53"/>
      <c r="D64" s="54"/>
      <c r="E64" s="49"/>
      <c r="F64" s="27"/>
      <c r="G64" s="51" t="str">
        <f t="array" aca="1" ref="G64" ca="1">INDEX(PTC_TaxabilityMatrix!$B$31:$CA103, MATCH($B64,PTC_TaxabilityMatrix!$B$31:$B103, 0), MATCH(B$17,PTC_TaxabilityMatrix!$B$31:$CA$31, 0))</f>
        <v>T</v>
      </c>
      <c r="H64" s="52" t="b">
        <f t="shared" ca="1" si="1"/>
        <v>0</v>
      </c>
    </row>
    <row r="65" spans="1:8" ht="14">
      <c r="A65" s="33">
        <v>42</v>
      </c>
      <c r="B65" s="46" t="s">
        <v>249</v>
      </c>
      <c r="C65" s="53"/>
      <c r="D65" s="54"/>
      <c r="E65" s="49"/>
      <c r="F65" s="27"/>
      <c r="G65" s="51" t="str">
        <f t="array" aca="1" ref="G65" ca="1">INDEX(PTC_TaxabilityMatrix!$B$31:$CA103, MATCH($B65,PTC_TaxabilityMatrix!$B$31:$B103, 0), MATCH(B$17,PTC_TaxabilityMatrix!$B$31:$CA$31, 0))</f>
        <v>T</v>
      </c>
      <c r="H65" s="52" t="b">
        <f t="shared" ca="1" si="1"/>
        <v>0</v>
      </c>
    </row>
    <row r="66" spans="1:8" ht="14">
      <c r="A66" s="33">
        <v>43</v>
      </c>
      <c r="B66" s="46" t="s">
        <v>250</v>
      </c>
      <c r="C66" s="53"/>
      <c r="D66" s="54"/>
      <c r="E66" s="49"/>
      <c r="F66" s="27"/>
      <c r="G66" s="51" t="str">
        <f t="array" aca="1" ref="G66" ca="1">INDEX(PTC_TaxabilityMatrix!$B$31:$CA103, MATCH($B66,PTC_TaxabilityMatrix!$B$31:$B103, 0), MATCH(B$17,PTC_TaxabilityMatrix!$B$31:$CA$31, 0))</f>
        <v>T</v>
      </c>
      <c r="H66" s="52" t="b">
        <f t="shared" ca="1" si="1"/>
        <v>0</v>
      </c>
    </row>
    <row r="67" spans="1:8" ht="14">
      <c r="A67" s="33">
        <v>44</v>
      </c>
      <c r="B67" s="46" t="s">
        <v>251</v>
      </c>
      <c r="C67" s="53"/>
      <c r="D67" s="54"/>
      <c r="E67" s="49"/>
      <c r="F67" s="27"/>
      <c r="G67" s="51" t="str">
        <f t="array" aca="1" ref="G67" ca="1">INDEX(PTC_TaxabilityMatrix!$B$31:$CA103, MATCH($B67,PTC_TaxabilityMatrix!$B$31:$B103, 0), MATCH(B$17,PTC_TaxabilityMatrix!$B$31:$CA$31, 0))</f>
        <v>T</v>
      </c>
      <c r="H67" s="52" t="b">
        <f t="shared" ca="1" si="1"/>
        <v>0</v>
      </c>
    </row>
    <row r="68" spans="1:8" ht="14">
      <c r="A68" s="33">
        <v>45</v>
      </c>
      <c r="B68" s="46" t="s">
        <v>252</v>
      </c>
      <c r="C68" s="53"/>
      <c r="D68" s="54"/>
      <c r="E68" s="49"/>
      <c r="F68" s="27"/>
      <c r="G68" s="51" t="str">
        <f t="array" aca="1" ref="G68" ca="1">INDEX(PTC_TaxabilityMatrix!$B$31:$CA103, MATCH($B68,PTC_TaxabilityMatrix!$B$31:$B103, 0), MATCH(B$17,PTC_TaxabilityMatrix!$B$31:$CA$31, 0))</f>
        <v>T</v>
      </c>
      <c r="H68" s="52" t="b">
        <f t="shared" ca="1" si="1"/>
        <v>0</v>
      </c>
    </row>
    <row r="69" spans="1:8" ht="14">
      <c r="A69" s="33">
        <v>46</v>
      </c>
      <c r="B69" s="46" t="s">
        <v>253</v>
      </c>
      <c r="C69" s="53"/>
      <c r="D69" s="54"/>
      <c r="E69" s="49"/>
      <c r="F69" s="27"/>
      <c r="G69" s="51" t="str">
        <f t="array" aca="1" ref="G69" ca="1">INDEX(PTC_TaxabilityMatrix!$B$31:$CA103, MATCH($B69,PTC_TaxabilityMatrix!$B$31:$B103, 0), MATCH(B$17,PTC_TaxabilityMatrix!$B$31:$CA$31, 0))</f>
        <v>T @ 80</v>
      </c>
      <c r="H69" s="52" t="b">
        <f t="shared" ca="1" si="1"/>
        <v>0</v>
      </c>
    </row>
    <row r="70" spans="1:8" ht="14">
      <c r="A70" s="33">
        <v>47</v>
      </c>
      <c r="B70" s="46" t="s">
        <v>254</v>
      </c>
      <c r="C70" s="53"/>
      <c r="D70" s="54"/>
      <c r="E70" s="49"/>
      <c r="F70" s="27"/>
      <c r="G70" s="51" t="str">
        <f t="array" aca="1" ref="G70" ca="1">INDEX(PTC_TaxabilityMatrix!$B$31:$CA103, MATCH($B70,PTC_TaxabilityMatrix!$B$31:$B103, 0), MATCH(B$17,PTC_TaxabilityMatrix!$B$31:$CA$31, 0))</f>
        <v>T</v>
      </c>
      <c r="H70" s="52" t="b">
        <f t="shared" ca="1" si="1"/>
        <v>0</v>
      </c>
    </row>
    <row r="71" spans="1:8" ht="14">
      <c r="A71" s="33">
        <v>48</v>
      </c>
      <c r="B71" s="46" t="s">
        <v>255</v>
      </c>
      <c r="C71" s="53"/>
      <c r="D71" s="54"/>
      <c r="E71" s="49"/>
      <c r="F71" s="27"/>
      <c r="G71" s="51" t="str">
        <f t="array" aca="1" ref="G71" ca="1">INDEX(PTC_TaxabilityMatrix!$B$31:$CA103, MATCH($B71,PTC_TaxabilityMatrix!$B$31:$B103, 0), MATCH(B$17,PTC_TaxabilityMatrix!$B$31:$CA$31, 0))</f>
        <v>E</v>
      </c>
      <c r="H71" s="52" t="b">
        <f t="shared" ca="1" si="1"/>
        <v>0</v>
      </c>
    </row>
    <row r="72" spans="1:8" ht="14">
      <c r="A72" s="33">
        <v>49</v>
      </c>
      <c r="B72" s="46" t="s">
        <v>256</v>
      </c>
      <c r="C72" s="53"/>
      <c r="D72" s="54"/>
      <c r="E72" s="49"/>
      <c r="F72" s="27"/>
      <c r="G72" s="51" t="str">
        <f t="array" aca="1" ref="G72" ca="1">INDEX(PTC_TaxabilityMatrix!$B$31:$CA103, MATCH($B72,PTC_TaxabilityMatrix!$B$31:$B103, 0), MATCH(B$17,PTC_TaxabilityMatrix!$B$31:$CA$31, 0))</f>
        <v>T</v>
      </c>
      <c r="H72" s="52" t="b">
        <f t="shared" ca="1" si="1"/>
        <v>0</v>
      </c>
    </row>
    <row r="73" spans="1:8" ht="14">
      <c r="A73" s="33">
        <v>50</v>
      </c>
      <c r="B73" s="46" t="s">
        <v>257</v>
      </c>
      <c r="C73" s="53"/>
      <c r="D73" s="54"/>
      <c r="E73" s="49"/>
      <c r="F73" s="27"/>
      <c r="G73" s="51" t="str">
        <f t="array" aca="1" ref="G73" ca="1">INDEX(PTC_TaxabilityMatrix!$B$31:$CA103, MATCH($B73,PTC_TaxabilityMatrix!$B$31:$B103, 0), MATCH(B$17,PTC_TaxabilityMatrix!$B$31:$CA$31, 0))</f>
        <v>T</v>
      </c>
      <c r="H73" s="52" t="b">
        <f t="shared" ca="1" si="1"/>
        <v>0</v>
      </c>
    </row>
    <row r="74" spans="1:8" ht="14">
      <c r="A74" s="33">
        <v>51</v>
      </c>
      <c r="B74" s="46" t="s">
        <v>258</v>
      </c>
      <c r="C74" s="53"/>
      <c r="D74" s="54"/>
      <c r="E74" s="49"/>
      <c r="F74" s="27"/>
      <c r="G74" s="51" t="str">
        <f t="array" aca="1" ref="G74" ca="1">INDEX(PTC_TaxabilityMatrix!$B$31:$CA103, MATCH($B74,PTC_TaxabilityMatrix!$B$31:$B103, 0), MATCH(B$17,PTC_TaxabilityMatrix!$B$31:$CA$31, 0))</f>
        <v>E</v>
      </c>
      <c r="H74" s="52" t="b">
        <f t="shared" ca="1" si="1"/>
        <v>0</v>
      </c>
    </row>
    <row r="75" spans="1:8" ht="14">
      <c r="A75" s="33">
        <v>52</v>
      </c>
      <c r="B75" s="56" t="s">
        <v>259</v>
      </c>
      <c r="C75" s="57"/>
      <c r="D75" s="58"/>
      <c r="E75" s="59"/>
      <c r="G75" s="51" t="str">
        <f t="array" aca="1" ref="G75" ca="1">INDEX(PTC_TaxabilityMatrix!$B$31:$CA103, MATCH($B75,PTC_TaxabilityMatrix!$B$31:$B103, 0), MATCH(B$17,PTC_TaxabilityMatrix!$B$31:$CA$31, 0))</f>
        <v>T</v>
      </c>
      <c r="H75" s="52" t="b">
        <f t="shared" ca="1" si="1"/>
        <v>0</v>
      </c>
    </row>
    <row r="76" spans="1:8" ht="14">
      <c r="A76" s="33">
        <v>53</v>
      </c>
      <c r="B76" s="56" t="s">
        <v>260</v>
      </c>
      <c r="C76" s="60"/>
      <c r="D76" s="61"/>
      <c r="E76" s="62"/>
      <c r="G76" s="51" t="str">
        <f t="array" aca="1" ref="G76" ca="1">INDEX(PTC_TaxabilityMatrix!$B$31:$CA103, MATCH($B76,PTC_TaxabilityMatrix!$B$31:$B103, 0), MATCH(B$17,PTC_TaxabilityMatrix!$B$31:$CA$31, 0))</f>
        <v>E</v>
      </c>
      <c r="H76" s="52" t="b">
        <f t="shared" ca="1" si="1"/>
        <v>0</v>
      </c>
    </row>
    <row r="77" spans="1:8" ht="13">
      <c r="E77" s="26"/>
    </row>
    <row r="78" spans="1:8" ht="13">
      <c r="E78" s="26"/>
    </row>
    <row r="79" spans="1:8" ht="13">
      <c r="E79" s="26"/>
    </row>
    <row r="80" spans="1:8" ht="13">
      <c r="E80" s="26"/>
    </row>
    <row r="81" spans="5:5" ht="13">
      <c r="E81" s="26"/>
    </row>
    <row r="82" spans="5:5" ht="13">
      <c r="E82" s="26"/>
    </row>
    <row r="83" spans="5:5" ht="13">
      <c r="E83" s="26"/>
    </row>
    <row r="84" spans="5:5" ht="13">
      <c r="E84" s="26"/>
    </row>
    <row r="85" spans="5:5" ht="13">
      <c r="E85" s="26"/>
    </row>
    <row r="86" spans="5:5" ht="13">
      <c r="E86" s="26"/>
    </row>
    <row r="87" spans="5:5" ht="13">
      <c r="E87" s="26"/>
    </row>
    <row r="88" spans="5:5" ht="13">
      <c r="E88" s="26"/>
    </row>
    <row r="89" spans="5:5" ht="13">
      <c r="E89" s="26"/>
    </row>
    <row r="90" spans="5:5" ht="13">
      <c r="E90" s="26"/>
    </row>
    <row r="91" spans="5:5" ht="13">
      <c r="E91" s="26"/>
    </row>
    <row r="92" spans="5:5" ht="13">
      <c r="E92" s="26"/>
    </row>
    <row r="93" spans="5:5" ht="13">
      <c r="E93" s="26"/>
    </row>
    <row r="94" spans="5:5" ht="13">
      <c r="E94" s="26"/>
    </row>
    <row r="95" spans="5:5" ht="13">
      <c r="E95" s="26"/>
    </row>
    <row r="96" spans="5:5" ht="13">
      <c r="E96" s="26"/>
    </row>
    <row r="97" spans="5:5" ht="13">
      <c r="E97" s="26"/>
    </row>
    <row r="98" spans="5:5" ht="13">
      <c r="E98" s="26"/>
    </row>
    <row r="99" spans="5:5" ht="13">
      <c r="E99" s="26"/>
    </row>
    <row r="100" spans="5:5" ht="13">
      <c r="E100" s="26"/>
    </row>
    <row r="101" spans="5:5" ht="13">
      <c r="E101" s="26"/>
    </row>
    <row r="102" spans="5:5" ht="13">
      <c r="E102" s="26"/>
    </row>
    <row r="103" spans="5:5" ht="13">
      <c r="E103" s="26"/>
    </row>
  </sheetData>
  <mergeCells count="3">
    <mergeCell ref="E15:F15"/>
    <mergeCell ref="G15:H15"/>
    <mergeCell ref="E16:F1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PTC_TaxabilityMatrix!$D$31:$BY$31</xm:f>
          </x14:formula1>
          <xm:sqref>B17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PTC_TaxabilityMatrix</vt:lpstr>
      <vt:lpstr>5.2025 PTC_TaxabilityMatrix</vt:lpstr>
      <vt:lpstr>PTC_CustomRequest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Cameron Dyal</cp:lastModifiedBy>
  <dcterms:created xsi:type="dcterms:W3CDTF">2025-06-20T04:28:14Z</dcterms:created>
  <dcterms:modified xsi:type="dcterms:W3CDTF">2025-06-20T04:28:19Z</dcterms:modified>
</cp:coreProperties>
</file>